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4\Website\Final 20 September 2024\"/>
    </mc:Choice>
  </mc:AlternateContent>
  <xr:revisionPtr revIDLastSave="0" documentId="13_ncr:1_{6736B8C0-4B95-4173-9EC3-5572F0858B94}" xr6:coauthVersionLast="47" xr6:coauthVersionMax="47" xr10:uidLastSave="{00000000-0000-0000-0000-000000000000}"/>
  <bookViews>
    <workbookView xWindow="-120" yWindow="-120" windowWidth="29040" windowHeight="15840" tabRatio="601"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8" i="7" l="1"/>
  <c r="M323" i="7"/>
  <c r="M119" i="7"/>
  <c r="O319" i="7" l="1"/>
  <c r="M312" i="7"/>
  <c r="M306" i="7"/>
  <c r="M295" i="7" l="1"/>
  <c r="M290" i="7"/>
  <c r="M275" i="7"/>
  <c r="M274" i="7"/>
  <c r="M269" i="7"/>
  <c r="O265" i="7" l="1"/>
  <c r="M249" i="7"/>
  <c r="O245" i="7" l="1"/>
  <c r="M232" i="7"/>
  <c r="M213" i="7" l="1"/>
  <c r="M206" i="7"/>
  <c r="M187" i="7"/>
  <c r="M176" i="7"/>
  <c r="J174" i="7"/>
  <c r="M171" i="7"/>
  <c r="J152" i="7" l="1"/>
  <c r="J151" i="7"/>
  <c r="J153" i="7" s="1"/>
  <c r="J154" i="7" s="1"/>
  <c r="M132" i="7" l="1"/>
  <c r="M126" i="7"/>
  <c r="O115" i="7"/>
  <c r="M100" i="7"/>
  <c r="M83" i="7" l="1"/>
  <c r="M73" i="7"/>
  <c r="M62" i="7"/>
  <c r="M61" i="7"/>
  <c r="M52" i="7"/>
  <c r="M41" i="7"/>
  <c r="M36" i="7"/>
  <c r="M14" i="7" l="1"/>
</calcChain>
</file>

<file path=xl/sharedStrings.xml><?xml version="1.0" encoding="utf-8"?>
<sst xmlns="http://schemas.openxmlformats.org/spreadsheetml/2006/main" count="3230" uniqueCount="295">
  <si>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</si>
  <si>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</si>
  <si>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</si>
  <si>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</si>
  <si>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</si>
  <si>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</si>
  <si>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</si>
  <si>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</si>
  <si>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</si>
  <si>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</si>
  <si>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</si>
  <si>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</si>
  <si>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</si>
  <si>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</si>
  <si>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</si>
  <si>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</si>
  <si>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</si>
  <si>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</si>
  <si>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</si>
  <si>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</si>
  <si>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</si>
  <si>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</si>
  <si>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</si>
  <si>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</si>
  <si>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</si>
  <si>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</si>
  <si>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</si>
  <si>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</si>
  <si>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</si>
  <si>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</si>
  <si>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</si>
  <si>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</si>
  <si>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</si>
  <si>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</si>
  <si>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</si>
  <si>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</si>
  <si>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</si>
  <si>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</si>
  <si>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</si>
  <si>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</si>
  <si>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</si>
  <si>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</si>
  <si>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</si>
  <si>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</si>
  <si>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</si>
  <si>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</si>
  <si>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</si>
  <si>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</si>
  <si>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</si>
  <si>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</si>
  <si>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</si>
  <si>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</si>
  <si>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</si>
  <si>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</si>
  <si>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</si>
  <si>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</si>
  <si>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</si>
  <si>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</si>
  <si>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</si>
  <si>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</si>
  <si>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</si>
  <si>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</si>
  <si>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</si>
  <si>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</si>
  <si>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</si>
  <si>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</si>
  <si>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</si>
  <si>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</si>
  <si>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</si>
  <si>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</si>
  <si>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</si>
  <si>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</si>
  <si>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</si>
  <si>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</si>
  <si>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</si>
  <si>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</si>
  <si>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</si>
  <si>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</si>
  <si>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</si>
  <si>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</si>
  <si>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</si>
  <si>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</si>
  <si>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</si>
  <si>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</si>
  <si>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</si>
  <si>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</si>
  <si>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</si>
  <si>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</si>
  <si>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</si>
  <si>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</si>
  <si>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</si>
  <si>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</si>
  <si>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</si>
  <si>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</si>
  <si>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</si>
  <si>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</si>
  <si>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</si>
  <si>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</si>
  <si>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</si>
  <si>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</si>
  <si>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</si>
  <si>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</si>
  <si>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</si>
  <si>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</si>
  <si>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</si>
  <si>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</si>
  <si>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</si>
  <si>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</si>
  <si>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</si>
  <si>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</si>
  <si>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</si>
  <si>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</si>
  <si>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</si>
  <si>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</si>
  <si>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</si>
  <si>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</si>
  <si>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</si>
  <si>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</si>
  <si>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</si>
  <si>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</si>
  <si>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</si>
  <si>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</si>
  <si>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</si>
  <si>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</si>
  <si>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</si>
  <si>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</si>
  <si>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</si>
  <si>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</si>
  <si>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</si>
  <si>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</si>
  <si>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</si>
  <si>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</si>
  <si>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</si>
  <si>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</si>
  <si>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</si>
  <si>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</si>
  <si>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</si>
  <si>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</si>
  <si>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</si>
  <si>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</si>
  <si>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</si>
  <si>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</si>
  <si>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</si>
  <si>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</si>
  <si>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</si>
  <si>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</si>
  <si>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</si>
  <si>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</si>
  <si>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</si>
  <si>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</si>
  <si>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</si>
  <si>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</si>
  <si>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</si>
  <si>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</si>
  <si>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</si>
  <si>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</si>
  <si>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</si>
  <si>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</si>
  <si>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Yes</t>
  </si>
  <si>
    <t>IGSF04</t>
  </si>
  <si>
    <t>Original price: $366.45 per GJ/day per annum; Conversion: Original price/365</t>
  </si>
  <si>
    <t>As at 1 Jul 2019. Escalated on each 1 Jan, starting with the first escalation on 1 Jan 2020, using September quarter CPI weighted average of 8 capital cities</t>
  </si>
  <si>
    <t>Interruptible Additional Storage Capacity</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</si>
  <si>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</si>
  <si>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</si>
  <si>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</si>
  <si>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</si>
  <si>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</si>
  <si>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</si>
  <si>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</si>
  <si>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</si>
  <si>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</si>
  <si>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</si>
  <si>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</si>
  <si>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</si>
  <si>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</si>
  <si>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</si>
  <si>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</si>
  <si>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</si>
  <si>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</si>
  <si>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</si>
  <si>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</si>
  <si>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</si>
  <si>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</si>
  <si>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</si>
  <si>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</si>
  <si>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</si>
  <si>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</si>
  <si>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</si>
  <si>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</si>
  <si>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</si>
  <si>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</si>
  <si>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</si>
  <si>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</si>
  <si>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</si>
  <si>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</si>
  <si>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</si>
  <si>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</si>
  <si>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</si>
  <si>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</si>
  <si>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</si>
  <si>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</si>
  <si>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</si>
  <si>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</si>
  <si>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</si>
  <si>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</si>
  <si>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</si>
  <si>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</si>
  <si>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</si>
  <si>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</si>
  <si>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</si>
  <si>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</si>
  <si>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</si>
  <si>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</si>
  <si>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</si>
  <si>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</si>
  <si>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</si>
  <si>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</si>
  <si>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</si>
  <si>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</si>
  <si>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</si>
  <si>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</si>
  <si>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</si>
  <si>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</si>
  <si>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</si>
  <si>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</si>
  <si>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</si>
  <si>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</si>
  <si>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</si>
  <si>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</si>
  <si>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</si>
  <si>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</si>
  <si>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</si>
  <si>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</si>
  <si>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</si>
  <si>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</si>
  <si>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</si>
  <si>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</si>
  <si>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</si>
  <si>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</si>
  <si>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</si>
  <si>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</si>
  <si>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</si>
  <si>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</si>
  <si>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</si>
  <si>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</si>
  <si>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</si>
  <si>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</si>
  <si>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</si>
  <si>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</si>
  <si>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</si>
  <si>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</si>
  <si>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</si>
  <si>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</si>
  <si>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</si>
  <si>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</si>
  <si>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</si>
  <si>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</si>
  <si>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</si>
  <si>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</si>
  <si>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</si>
  <si>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</si>
  <si>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t>200000*</t>
  </si>
  <si>
    <t>0.33*</t>
  </si>
  <si>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</si>
  <si>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</si>
  <si>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</si>
  <si>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Original price: $122.15 per GJ/annum; Conversion: Original price/365</t>
  </si>
  <si>
    <t>As at 1 Jan 2023. Escalated on each 1 Jan, starting with the first escalation on 1 Jan 2024, using September quarter CPI weighted average of 8 capital cities</t>
  </si>
  <si>
    <t>1/06/2023 to 31/12/2023
and
1/05/2024 to 31/12/2024*</t>
  </si>
  <si>
    <t>*No services are provided during the period from 1 January 2024 to 30 April 2024 (inclusive). Please note that the end date for the no service period may vary.</t>
  </si>
  <si>
    <t>As above
In relation to column V - 'other' selected as this item reflects the price for an actual service provided</t>
  </si>
  <si>
    <t>1/05/2024 to 31/12/2024*</t>
  </si>
  <si>
    <t>* The fixed price in column M has been represented in a way that is equivalent to how the bundled price for the firm capacity services above is represented (as set out in the entry for 'Injection into SWP (firm capacity)). 
* In relation to column V - 'other' selected as this capacity entitlement can be varied by Lochard Energy.</t>
  </si>
  <si>
    <t>*No services are provided during the period from 1 January 2024 to 30 April 2024 (inclusive). Please note that the end date for the no service period may vary. 
* Service was provided prior to 1 January 2024 but the pricing was varied.</t>
  </si>
  <si>
    <t>Original price: $327 per GJ/day per annum; Conversion: Original price/365</t>
  </si>
  <si>
    <t>Original price: $30.92 per GJ/day per annum; Conversion: Original price/365</t>
  </si>
  <si>
    <t>Withdrawal from SEA Gas for Injection into Reservoir (actual usage)</t>
  </si>
  <si>
    <t>As of 1 Oct 2015. Escalated on each 1 Jan, starting with the first escalation on 1 Jan 2016, using September quarter CPI weighted average of 8 capital cities</t>
  </si>
  <si>
    <t>As of 1 Jul 2017. Escalated on each 1 Jan, starting with the first escalation on 1 Jan 2018, using September quarter CPI weighted average of 8 capital cities</t>
  </si>
  <si>
    <t>As of 1 Jan 2018. Escalated on each 1 Jan, starting with the first escalation on 1 Jan 2019, using September quarter CPI weighted average of 8 capital cities</t>
  </si>
  <si>
    <t>As of 1 Jan 2015. Escalated on each 1 Jan, starting with the first escalation on 1 Jan 2016, using September quarter CPI weighted average of 8 capital cities</t>
  </si>
  <si>
    <t>As of 1 Jan 2020. Escalated on each 1 Jan, starting with the first escalation on 1 Jan 2021, using September quarter CPI weighted average of 8 capital cities.</t>
  </si>
  <si>
    <t>As of 1 Jan 2023. Escalated on each 1 Jan, starting with the first escalation on 1 Jan 2024, using September quarter CPI weighted average of 8 capital cities</t>
  </si>
  <si>
    <t>As of 1 Jul 2019. Escalated on each 1 Jan, starting with the first escalation on 1 Jan 2020, using September quarter CPI weighted average of 8 capital cities</t>
  </si>
  <si>
    <t>As of 1 Jan 2019. Escalated on each 1 Jan, starting with the first escalation on 1 Jan 2020, using September quarter CPI weighted average of 8 capital cities</t>
  </si>
  <si>
    <t>Original price is as of 1 Jul 2017. Escalated on each 1 Jan, starting with the first escalation on 1 Jan 2018, using September quarter CPI weighted average of 8 capital cities</t>
  </si>
  <si>
    <t>Original price is as of 1 Jul 2023. Escalated on each 1 Jan, starting with the first escalation on 1 Jan 2024, using September quarter CPI weighted average of 8 capital cities</t>
  </si>
  <si>
    <t>As of 1 Jul 2022. Escalated on each 1 Jan, starting with the first escalation on 1 Jan 2023, using September quarter CPI weighted average of 8 capital cities</t>
  </si>
  <si>
    <t>As of 1 Jul 2020. Escalated on each 1 Jan, starting with the first escalation on 1 Jan 2021, using September quarter CPI weighted average of 8 capital cities</t>
  </si>
  <si>
    <t>As of 1 Jul 2020. Escalated on each 1 Jan, starting with the first escalation on 1 Jan 2021, using Sep quarter CPI weighted average of 8 capital cities</t>
  </si>
  <si>
    <t>Original price is as of 1 Jul 2022. Escalated on each 1 Jan, starting with the first escalation on 1 Jan 2023, using September quarter CPI weighted average of 8 capital cities</t>
  </si>
  <si>
    <t>IGSF15</t>
  </si>
  <si>
    <t>Original price is as of 1 Jan 2024. Escalated on each 1 Jan, starting with the first escalation on 1 Jan 2025, using September quarter CPI weighted average of 8 capital cities until 31 Dec 2037. From 1 Jan 2038, the price escalation mechanism is the same as above unless the CPI increase is greater than 3%, in which case, escalation is based on 0.8 times the change in the September quarter CPI weighted average of 8 capital cities.</t>
  </si>
  <si>
    <r>
      <t>Date of publication / last update:</t>
    </r>
    <r>
      <rPr>
        <sz val="12"/>
        <rFont val="Arial"/>
        <family val="2"/>
      </rPr>
      <t xml:space="preserve"> 20 September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</si>
</sst>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
      <sz val="10"/>
      <color theme="1"/>
      <name val="Arial"/>
      <family val="2"/>
    </font>
    <font>
      <sz val="10"/>
      <color rgb="FF0070C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164" fontId="2" fillId="0" borderId="0" applyFont="0" applyFill="0" applyBorder="0" applyAlignment="0" applyProtection="0"/>
  </cellStyleXfs>
  <cellXfs count="182">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49" fontId="2" fillId="8" borderId="17" xfId="6" applyNumberFormat="1" applyFont="1" applyFill="1" applyBorder="1" applyAlignment="1" applyProtection="1">
      <alignment horizontal="center" vertical="center" wrapText="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2" fillId="7" borderId="30" xfId="6" applyNumberFormat="1" applyFont="1" applyFill="1" applyBorder="1" applyAlignment="1" applyProtection="1">
      <alignment horizontal="left"/>
      <protection locked="0"/>
    </xf>
    <xf numFmtId="49" fontId="12" fillId="7" borderId="22"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right"/>
      <protection locked="0"/>
    </xf>
    <xf numFmtId="49" fontId="13" fillId="7" borderId="19" xfId="6" applyNumberFormat="1" applyFont="1" applyFill="1" applyBorder="1" applyAlignment="1" applyProtection="1">
      <alignment horizontal="right"/>
      <protection locked="0"/>
    </xf>
    <xf numFmtId="14" fontId="13" fillId="7" borderId="31" xfId="6" applyNumberFormat="1" applyFont="1" applyFill="1" applyBorder="1" applyAlignment="1" applyProtection="1">
      <alignment horizontal="right"/>
      <protection locked="0"/>
    </xf>
    <xf numFmtId="14" fontId="13" fillId="7" borderId="1" xfId="6" applyNumberFormat="1" applyFont="1" applyFill="1" applyBorder="1" applyAlignment="1" applyProtection="1">
      <alignment horizontal="right"/>
      <protection locked="0"/>
    </xf>
    <xf numFmtId="49" fontId="13" fillId="7" borderId="29" xfId="6" applyNumberFormat="1" applyFont="1" applyFill="1" applyBorder="1" applyAlignment="1" applyProtection="1">
      <alignment horizontal="center" wrapText="1"/>
      <protection locked="0"/>
    </xf>
    <xf numFmtId="49" fontId="13" fillId="8" borderId="18" xfId="6" applyNumberFormat="1" applyFont="1" applyFill="1" applyBorder="1" applyAlignment="1" applyProtection="1">
      <alignment horizontal="right"/>
      <protection locked="0"/>
    </xf>
    <xf numFmtId="49" fontId="13" fillId="8" borderId="1" xfId="6" applyNumberFormat="1" applyFont="1" applyFill="1" applyBorder="1" applyAlignment="1" applyProtection="1">
      <alignment horizontal="right"/>
      <protection locked="0"/>
    </xf>
    <xf numFmtId="49" fontId="13" fillId="8" borderId="20" xfId="6" applyNumberFormat="1" applyFont="1" applyFill="1" applyBorder="1" applyAlignment="1" applyProtection="1">
      <alignment horizontal="left"/>
      <protection locked="0"/>
    </xf>
    <xf numFmtId="49" fontId="13" fillId="8" borderId="19" xfId="6" applyNumberFormat="1" applyFont="1" applyFill="1" applyBorder="1" applyAlignment="1" applyProtection="1">
      <alignment horizontal="right"/>
      <protection locked="0"/>
    </xf>
    <xf numFmtId="14" fontId="13" fillId="8" borderId="1"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center" wrapText="1"/>
      <protection locked="0"/>
    </xf>
    <xf numFmtId="49" fontId="2" fillId="7" borderId="33"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protection locked="0"/>
    </xf>
    <xf numFmtId="14" fontId="2" fillId="7" borderId="18"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wrapText="1"/>
      <protection locked="0"/>
    </xf>
    <xf numFmtId="165" fontId="2" fillId="7" borderId="18" xfId="6" applyNumberFormat="1" applyFont="1" applyFill="1" applyBorder="1" applyAlignment="1" applyProtection="1">
      <alignment horizontal="right" wrapText="1"/>
      <protection locked="0"/>
    </xf>
    <xf numFmtId="49" fontId="2" fillId="7" borderId="18" xfId="6" applyNumberFormat="1" applyFont="1" applyFill="1" applyBorder="1" applyAlignment="1" applyProtection="1">
      <alignment horizontal="center" wrapText="1"/>
      <protection locked="0"/>
    </xf>
    <xf numFmtId="49" fontId="2" fillId="7" borderId="34" xfId="6" applyNumberFormat="1" applyFont="1" applyFill="1" applyBorder="1" applyAlignment="1" applyProtection="1">
      <alignment horizontal="left"/>
      <protection locked="0"/>
    </xf>
    <xf numFmtId="49" fontId="13" fillId="8" borderId="16" xfId="6" applyNumberFormat="1" applyFont="1" applyFill="1" applyBorder="1" applyAlignment="1" applyProtection="1">
      <alignment horizontal="right"/>
      <protection locked="0"/>
    </xf>
    <xf numFmtId="49" fontId="13" fillId="8" borderId="15" xfId="6" applyNumberFormat="1" applyFont="1" applyFill="1" applyBorder="1" applyAlignment="1" applyProtection="1">
      <alignment horizontal="left"/>
      <protection locked="0"/>
    </xf>
    <xf numFmtId="49" fontId="13" fillId="7" borderId="24"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right"/>
      <protection locked="0"/>
    </xf>
    <xf numFmtId="14" fontId="13" fillId="7" borderId="26"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center" wrapText="1"/>
      <protection locked="0"/>
    </xf>
    <xf numFmtId="49" fontId="2" fillId="7" borderId="26" xfId="6" applyNumberFormat="1" applyFont="1" applyFill="1" applyBorder="1" applyAlignment="1" applyProtection="1">
      <alignment horizontal="right"/>
      <protection locked="0"/>
    </xf>
    <xf numFmtId="14" fontId="2" fillId="7" borderId="26" xfId="6" applyNumberFormat="1" applyFont="1" applyFill="1" applyBorder="1" applyAlignment="1" applyProtection="1">
      <alignment horizontal="right"/>
      <protection locked="0"/>
    </xf>
    <xf numFmtId="49" fontId="2" fillId="7" borderId="26" xfId="6" applyNumberFormat="1" applyFont="1" applyFill="1" applyBorder="1" applyAlignment="1" applyProtection="1">
      <alignment horizontal="right" wrapText="1"/>
      <protection locked="0"/>
    </xf>
    <xf numFmtId="165" fontId="2" fillId="7" borderId="26" xfId="6" applyNumberFormat="1" applyFont="1" applyFill="1" applyBorder="1" applyAlignment="1" applyProtection="1">
      <alignment horizontal="right" wrapText="1"/>
      <protection locked="0"/>
    </xf>
    <xf numFmtId="49" fontId="2" fillId="7" borderId="25" xfId="6" applyNumberFormat="1" applyFont="1" applyFill="1" applyBorder="1" applyAlignment="1" applyProtection="1">
      <alignment horizontal="left"/>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xf numFmtId="49" fontId="2" fillId="8" borderId="18"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2" fillId="7" borderId="29" xfId="6" applyNumberFormat="1" applyFont="1" applyFill="1" applyBorder="1" applyAlignment="1" applyProtection="1">
      <alignment horizontal="center" vertical="center" wrapText="1"/>
      <protection locked="0"/>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900113"/>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76"/>
  <sheetViews>
    <sheetView tabSelected="1" topLeftCell="A11" zoomScale="80" zoomScaleNormal="80" workbookViewId="0">
      <pane xSplit="4" ySplit="3" topLeftCell="U337" activePane="bottomRight" state="frozen"/>
      <selection activeCell="A11" sqref="A11"/>
      <selection pane="topRight" activeCell="E11" sqref="E11"/>
      <selection pane="bottomLeft" activeCell="A14" sqref="A14"/>
      <selection pane="bottomRight" activeCell="D351" sqref="D351"/>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251" style="21" bestFit="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69" t="s">
        <v>6</v>
      </c>
      <c r="C10" s="170"/>
      <c r="D10" s="171"/>
      <c r="E10" s="172" t="s">
        <v>7</v>
      </c>
      <c r="F10" s="173"/>
      <c r="G10" s="173"/>
      <c r="H10" s="173"/>
      <c r="I10" s="174"/>
      <c r="L10" s="175" t="s">
        <v>8</v>
      </c>
      <c r="M10" s="176"/>
      <c r="N10" s="176"/>
      <c r="O10" s="176"/>
      <c r="P10" s="176"/>
      <c r="Q10" s="176"/>
      <c r="R10" s="176"/>
      <c r="S10" s="176"/>
      <c r="T10" s="176"/>
    </row>
    <row r="11" spans="2:23" ht="85.5" customHeight="1" thickBot="1" x14ac:dyDescent="0.25">
      <c r="B11" s="177" t="s">
        <v>24</v>
      </c>
      <c r="C11" s="179"/>
      <c r="D11" s="178"/>
      <c r="E11" s="167" t="s">
        <v>25</v>
      </c>
      <c r="F11" s="168"/>
      <c r="G11" s="168"/>
      <c r="H11" s="168"/>
      <c r="I11" s="180"/>
      <c r="J11" s="177" t="s">
        <v>26</v>
      </c>
      <c r="K11" s="178"/>
      <c r="L11" s="167" t="s">
        <v>9</v>
      </c>
      <c r="M11" s="168"/>
      <c r="N11" s="168"/>
      <c r="O11" s="168"/>
      <c r="P11" s="168"/>
      <c r="Q11" s="168"/>
      <c r="R11" s="168"/>
      <c r="S11" s="168"/>
      <c r="T11" s="168"/>
      <c r="U11" s="167" t="s">
        <v>32</v>
      </c>
      <c r="V11" s="168"/>
      <c r="W11" s="22"/>
    </row>
    <row r="12" spans="2:23" ht="117" customHeight="1" x14ac:dyDescent="0.2">
      <c r="B12" s="23"/>
      <c r="C12" s="11" t="s">
        <v>41</v>
      </c>
      <c r="D12" s="12" t="s">
        <v>23</v>
      </c>
      <c r="E12" s="24"/>
      <c r="F12" s="13"/>
      <c r="G12" s="13"/>
      <c r="H12" s="13"/>
      <c r="I12" s="14" t="s">
        <v>12</v>
      </c>
      <c r="J12" s="158" t="s">
        <v>42</v>
      </c>
      <c r="K12" s="160" t="s">
        <v>18</v>
      </c>
      <c r="L12" s="162" t="s">
        <v>35</v>
      </c>
      <c r="M12" s="9" t="s">
        <v>13</v>
      </c>
      <c r="N12" s="9" t="s">
        <v>10</v>
      </c>
      <c r="O12" s="9" t="s">
        <v>21</v>
      </c>
      <c r="P12" s="9"/>
      <c r="Q12" s="9" t="s">
        <v>22</v>
      </c>
      <c r="R12" s="9"/>
      <c r="S12" s="9"/>
      <c r="T12" s="10"/>
      <c r="U12" s="162" t="s">
        <v>31</v>
      </c>
      <c r="V12" s="164" t="s">
        <v>33</v>
      </c>
      <c r="W12" s="156" t="s">
        <v>30</v>
      </c>
    </row>
    <row r="13" spans="2:23" ht="170.25" customHeight="1" thickBot="1" x14ac:dyDescent="0.25">
      <c r="B13" s="25" t="s">
        <v>14</v>
      </c>
      <c r="C13" s="26" t="s">
        <v>11</v>
      </c>
      <c r="D13" s="27" t="s">
        <v>17</v>
      </c>
      <c r="E13" s="28" t="s">
        <v>15</v>
      </c>
      <c r="F13" s="29" t="s">
        <v>19</v>
      </c>
      <c r="G13" s="29" t="s">
        <v>16</v>
      </c>
      <c r="H13" s="29" t="s">
        <v>20</v>
      </c>
      <c r="I13" s="27" t="s">
        <v>27</v>
      </c>
      <c r="J13" s="159"/>
      <c r="K13" s="161"/>
      <c r="L13" s="163"/>
      <c r="M13" s="30" t="s">
        <v>29</v>
      </c>
      <c r="N13" s="29" t="s">
        <v>36</v>
      </c>
      <c r="O13" s="30" t="s">
        <v>37</v>
      </c>
      <c r="P13" s="30" t="s">
        <v>38</v>
      </c>
      <c r="Q13" s="30" t="s">
        <v>28</v>
      </c>
      <c r="R13" s="30" t="s">
        <v>39</v>
      </c>
      <c r="S13" s="30" t="s">
        <v>40</v>
      </c>
      <c r="T13" s="27" t="s">
        <v>34</v>
      </c>
      <c r="U13" s="163"/>
      <c r="V13" s="165"/>
      <c r="W13" s="157"/>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50" t="s">
        <v>278</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51"/>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51"/>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51"/>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51"/>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51"/>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51"/>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51"/>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51"/>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52"/>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53"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54"/>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54"/>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54"/>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54"/>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54"/>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54"/>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54"/>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54"/>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54"/>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54"/>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55"/>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50" t="s">
        <v>279</v>
      </c>
      <c r="S36" s="32"/>
      <c r="T36" s="32" t="s">
        <v>53</v>
      </c>
      <c r="U36" s="32" t="s">
        <v>158</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51"/>
      <c r="S37" s="15"/>
      <c r="T37" s="15" t="s">
        <v>58</v>
      </c>
      <c r="U37" s="15" t="s">
        <v>158</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51"/>
      <c r="S38" s="15"/>
      <c r="T38" s="15" t="s">
        <v>58</v>
      </c>
      <c r="U38" s="15" t="s">
        <v>158</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51"/>
      <c r="S39" s="15"/>
      <c r="T39" s="15" t="s">
        <v>58</v>
      </c>
      <c r="U39" s="15" t="s">
        <v>158</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51"/>
      <c r="S40" s="63"/>
      <c r="T40" s="15" t="s">
        <v>58</v>
      </c>
      <c r="U40" s="15" t="s">
        <v>158</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52"/>
      <c r="S41" s="63"/>
      <c r="T41" s="15" t="s">
        <v>58</v>
      </c>
      <c r="U41" s="15" t="s">
        <v>158</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53" t="s">
        <v>105</v>
      </c>
      <c r="T42" s="44" t="s">
        <v>58</v>
      </c>
      <c r="U42" s="44" t="s">
        <v>158</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54"/>
      <c r="T43" s="44" t="s">
        <v>58</v>
      </c>
      <c r="U43" s="44" t="s">
        <v>158</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54"/>
      <c r="T44" s="44" t="s">
        <v>58</v>
      </c>
      <c r="U44" s="44" t="s">
        <v>158</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54"/>
      <c r="T45" s="44" t="s">
        <v>58</v>
      </c>
      <c r="U45" s="44" t="s">
        <v>158</v>
      </c>
      <c r="V45" s="44" t="s">
        <v>79</v>
      </c>
      <c r="W45" s="49" t="s">
        <v>58</v>
      </c>
    </row>
    <row r="46" spans="2:23" ht="25.5" x14ac:dyDescent="0.2">
      <c r="B46" s="43"/>
      <c r="C46" s="76"/>
      <c r="D46" s="44" t="s">
        <v>88</v>
      </c>
      <c r="E46" s="45"/>
      <c r="F46" s="45"/>
      <c r="G46" s="45" t="s">
        <v>108</v>
      </c>
      <c r="H46" s="45"/>
      <c r="I46" s="44"/>
      <c r="J46" s="47" t="s">
        <v>58</v>
      </c>
      <c r="K46" s="44"/>
      <c r="L46" s="44" t="s">
        <v>76</v>
      </c>
      <c r="M46" s="44"/>
      <c r="N46" s="48"/>
      <c r="O46" s="65" t="s">
        <v>112</v>
      </c>
      <c r="P46" s="48" t="s">
        <v>78</v>
      </c>
      <c r="Q46" s="44"/>
      <c r="R46" s="69"/>
      <c r="S46" s="154"/>
      <c r="T46" s="44" t="s">
        <v>58</v>
      </c>
      <c r="U46" s="44" t="s">
        <v>158</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54"/>
      <c r="T47" s="44" t="s">
        <v>58</v>
      </c>
      <c r="U47" s="44" t="s">
        <v>158</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54"/>
      <c r="T48" s="44" t="s">
        <v>58</v>
      </c>
      <c r="U48" s="44" t="s">
        <v>158</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54"/>
      <c r="T49" s="44" t="s">
        <v>58</v>
      </c>
      <c r="U49" s="44" t="s">
        <v>158</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54"/>
      <c r="T50" s="44" t="s">
        <v>58</v>
      </c>
      <c r="U50" s="44" t="s">
        <v>158</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55"/>
      <c r="T51" s="51" t="s">
        <v>58</v>
      </c>
      <c r="U51" s="51" t="s">
        <v>158</v>
      </c>
      <c r="V51" s="51" t="s">
        <v>91</v>
      </c>
      <c r="W51" s="55"/>
    </row>
    <row r="52" spans="2:23" ht="12.75" customHeight="1" x14ac:dyDescent="0.2">
      <c r="B52" s="31" t="s">
        <v>43</v>
      </c>
      <c r="C52" s="74" t="s">
        <v>155</v>
      </c>
      <c r="D52" s="32" t="s">
        <v>44</v>
      </c>
      <c r="E52" s="33">
        <v>42339</v>
      </c>
      <c r="F52" s="33">
        <v>44651</v>
      </c>
      <c r="G52" s="33" t="s">
        <v>140</v>
      </c>
      <c r="H52" s="33">
        <v>46022</v>
      </c>
      <c r="I52" s="32" t="s">
        <v>46</v>
      </c>
      <c r="J52" s="32" t="s">
        <v>115</v>
      </c>
      <c r="K52" s="32" t="s">
        <v>48</v>
      </c>
      <c r="L52" s="32" t="s">
        <v>49</v>
      </c>
      <c r="M52" s="34">
        <f>230/365</f>
        <v>0.63013698630136983</v>
      </c>
      <c r="N52" s="35" t="s">
        <v>50</v>
      </c>
      <c r="O52" s="35"/>
      <c r="P52" s="35"/>
      <c r="Q52" s="35" t="s">
        <v>141</v>
      </c>
      <c r="R52" s="150" t="s">
        <v>280</v>
      </c>
      <c r="S52" s="35"/>
      <c r="T52" s="32" t="s">
        <v>53</v>
      </c>
      <c r="U52" s="15" t="s">
        <v>54</v>
      </c>
      <c r="V52" s="32" t="s">
        <v>55</v>
      </c>
      <c r="W52" s="36" t="s">
        <v>143</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51"/>
      <c r="S53" s="39"/>
      <c r="T53" s="15" t="s">
        <v>58</v>
      </c>
      <c r="U53" s="15" t="s">
        <v>54</v>
      </c>
      <c r="V53" s="15" t="s">
        <v>55</v>
      </c>
      <c r="W53" s="40" t="s">
        <v>58</v>
      </c>
    </row>
    <row r="54" spans="2:23" x14ac:dyDescent="0.2">
      <c r="B54" s="20"/>
      <c r="C54" s="15"/>
      <c r="D54" s="15" t="s">
        <v>61</v>
      </c>
      <c r="E54" s="37"/>
      <c r="F54" s="37"/>
      <c r="G54" s="37" t="s">
        <v>58</v>
      </c>
      <c r="H54" s="37" t="s">
        <v>58</v>
      </c>
      <c r="I54" s="15"/>
      <c r="J54" s="15" t="s">
        <v>117</v>
      </c>
      <c r="K54" s="38" t="s">
        <v>48</v>
      </c>
      <c r="L54" s="38" t="s">
        <v>49</v>
      </c>
      <c r="M54" s="16">
        <v>0</v>
      </c>
      <c r="N54" s="79" t="s">
        <v>50</v>
      </c>
      <c r="O54" s="39"/>
      <c r="P54" s="39"/>
      <c r="Q54" s="15"/>
      <c r="R54" s="151"/>
      <c r="S54" s="39"/>
      <c r="T54" s="15" t="s">
        <v>58</v>
      </c>
      <c r="U54" s="15" t="s">
        <v>54</v>
      </c>
      <c r="V54" s="15" t="s">
        <v>55</v>
      </c>
      <c r="W54" s="40" t="s">
        <v>58</v>
      </c>
    </row>
    <row r="55" spans="2:23" x14ac:dyDescent="0.2">
      <c r="B55" s="20"/>
      <c r="C55" s="15"/>
      <c r="D55" s="15" t="s">
        <v>63</v>
      </c>
      <c r="E55" s="37"/>
      <c r="F55" s="37"/>
      <c r="G55" s="37" t="s">
        <v>144</v>
      </c>
      <c r="H55" s="37" t="s">
        <v>58</v>
      </c>
      <c r="I55" s="15"/>
      <c r="J55" s="15" t="s">
        <v>117</v>
      </c>
      <c r="K55" s="38" t="s">
        <v>48</v>
      </c>
      <c r="L55" s="38" t="s">
        <v>49</v>
      </c>
      <c r="M55" s="16">
        <v>0</v>
      </c>
      <c r="N55" s="79" t="s">
        <v>50</v>
      </c>
      <c r="O55" s="39"/>
      <c r="P55" s="39"/>
      <c r="Q55" s="15"/>
      <c r="R55" s="151"/>
      <c r="S55" s="39"/>
      <c r="T55" s="15" t="s">
        <v>58</v>
      </c>
      <c r="U55" s="15" t="s">
        <v>54</v>
      </c>
      <c r="V55" s="15" t="s">
        <v>55</v>
      </c>
      <c r="W55" s="84" t="s">
        <v>145</v>
      </c>
    </row>
    <row r="56" spans="2:23" ht="12.75" customHeight="1" x14ac:dyDescent="0.2">
      <c r="B56" s="20"/>
      <c r="C56" s="15"/>
      <c r="D56" s="15" t="s">
        <v>64</v>
      </c>
      <c r="E56" s="37"/>
      <c r="F56" s="37"/>
      <c r="G56" s="37" t="s">
        <v>58</v>
      </c>
      <c r="H56" s="37" t="s">
        <v>58</v>
      </c>
      <c r="I56" s="15"/>
      <c r="J56" s="15" t="s">
        <v>117</v>
      </c>
      <c r="K56" s="38" t="s">
        <v>48</v>
      </c>
      <c r="L56" s="38" t="s">
        <v>49</v>
      </c>
      <c r="M56" s="16">
        <v>0</v>
      </c>
      <c r="N56" s="79" t="s">
        <v>50</v>
      </c>
      <c r="O56" s="39"/>
      <c r="P56" s="39"/>
      <c r="Q56" s="15"/>
      <c r="R56" s="151"/>
      <c r="S56" s="39"/>
      <c r="T56" s="15" t="s">
        <v>58</v>
      </c>
      <c r="U56" s="15" t="s">
        <v>54</v>
      </c>
      <c r="V56" s="15" t="s">
        <v>55</v>
      </c>
      <c r="W56" s="40" t="s">
        <v>58</v>
      </c>
    </row>
    <row r="57" spans="2:23" x14ac:dyDescent="0.2">
      <c r="B57" s="20"/>
      <c r="C57" s="15"/>
      <c r="D57" s="15" t="s">
        <v>118</v>
      </c>
      <c r="E57" s="37"/>
      <c r="F57" s="37"/>
      <c r="G57" s="37" t="s">
        <v>140</v>
      </c>
      <c r="H57" s="37" t="s">
        <v>58</v>
      </c>
      <c r="I57" s="15"/>
      <c r="J57" s="15" t="s">
        <v>119</v>
      </c>
      <c r="K57" s="38" t="s">
        <v>48</v>
      </c>
      <c r="L57" s="38" t="s">
        <v>49</v>
      </c>
      <c r="M57" s="16">
        <v>0</v>
      </c>
      <c r="N57" s="79" t="s">
        <v>50</v>
      </c>
      <c r="O57" s="39"/>
      <c r="P57" s="39"/>
      <c r="Q57" s="15"/>
      <c r="R57" s="151"/>
      <c r="S57" s="39"/>
      <c r="T57" s="15" t="s">
        <v>58</v>
      </c>
      <c r="U57" s="15" t="s">
        <v>54</v>
      </c>
      <c r="V57" s="15" t="s">
        <v>55</v>
      </c>
      <c r="W57" s="42" t="s">
        <v>146</v>
      </c>
    </row>
    <row r="58" spans="2:23" x14ac:dyDescent="0.2">
      <c r="B58" s="20"/>
      <c r="C58" s="15"/>
      <c r="D58" s="15" t="s">
        <v>120</v>
      </c>
      <c r="E58" s="37"/>
      <c r="F58" s="37"/>
      <c r="G58" s="37" t="s">
        <v>58</v>
      </c>
      <c r="H58" s="37" t="s">
        <v>58</v>
      </c>
      <c r="I58" s="15"/>
      <c r="J58" s="15" t="s">
        <v>119</v>
      </c>
      <c r="K58" s="38" t="s">
        <v>48</v>
      </c>
      <c r="L58" s="38" t="s">
        <v>49</v>
      </c>
      <c r="M58" s="16">
        <v>0</v>
      </c>
      <c r="N58" s="79" t="s">
        <v>50</v>
      </c>
      <c r="O58" s="39"/>
      <c r="P58" s="39"/>
      <c r="Q58" s="15"/>
      <c r="R58" s="151"/>
      <c r="S58" s="39"/>
      <c r="T58" s="15" t="s">
        <v>58</v>
      </c>
      <c r="U58" s="15" t="s">
        <v>54</v>
      </c>
      <c r="V58" s="15" t="s">
        <v>79</v>
      </c>
      <c r="W58" s="40" t="s">
        <v>121</v>
      </c>
    </row>
    <row r="59" spans="2:23" x14ac:dyDescent="0.2">
      <c r="B59" s="20"/>
      <c r="C59" s="15"/>
      <c r="D59" s="15" t="s">
        <v>71</v>
      </c>
      <c r="E59" s="37"/>
      <c r="F59" s="37"/>
      <c r="G59" s="37" t="s">
        <v>147</v>
      </c>
      <c r="H59" s="37" t="s">
        <v>58</v>
      </c>
      <c r="I59" s="15"/>
      <c r="J59" s="15" t="s">
        <v>122</v>
      </c>
      <c r="K59" s="15" t="s">
        <v>73</v>
      </c>
      <c r="L59" s="38" t="s">
        <v>49</v>
      </c>
      <c r="M59" s="16">
        <v>0</v>
      </c>
      <c r="N59" s="39" t="s">
        <v>50</v>
      </c>
      <c r="O59" s="39"/>
      <c r="P59" s="39"/>
      <c r="Q59" s="15"/>
      <c r="R59" s="152"/>
      <c r="S59" s="39"/>
      <c r="T59" s="15" t="s">
        <v>58</v>
      </c>
      <c r="U59" s="15" t="s">
        <v>54</v>
      </c>
      <c r="V59" s="15" t="s">
        <v>55</v>
      </c>
      <c r="W59" s="40" t="s">
        <v>148</v>
      </c>
    </row>
    <row r="60" spans="2:23" x14ac:dyDescent="0.2">
      <c r="B60" s="20"/>
      <c r="C60" s="15"/>
      <c r="D60" s="15" t="s">
        <v>57</v>
      </c>
      <c r="E60" s="37"/>
      <c r="F60" s="37"/>
      <c r="G60" s="37" t="s">
        <v>147</v>
      </c>
      <c r="H60" s="37">
        <v>47848</v>
      </c>
      <c r="I60" s="15"/>
      <c r="J60" s="15" t="s">
        <v>149</v>
      </c>
      <c r="K60" s="38" t="s">
        <v>48</v>
      </c>
      <c r="L60" s="38" t="s">
        <v>49</v>
      </c>
      <c r="M60" s="16">
        <v>0.06</v>
      </c>
      <c r="N60" s="39" t="s">
        <v>50</v>
      </c>
      <c r="O60" s="39"/>
      <c r="P60" s="39"/>
      <c r="Q60" s="15" t="s">
        <v>133</v>
      </c>
      <c r="R60" s="82" t="s">
        <v>281</v>
      </c>
      <c r="S60" s="39"/>
      <c r="T60" s="15" t="s">
        <v>58</v>
      </c>
      <c r="U60" s="15" t="s">
        <v>54</v>
      </c>
      <c r="V60" s="15" t="s">
        <v>55</v>
      </c>
      <c r="W60" s="84" t="s">
        <v>150</v>
      </c>
    </row>
    <row r="61" spans="2:23" ht="42" customHeight="1" x14ac:dyDescent="0.2">
      <c r="B61" s="20"/>
      <c r="C61" s="15"/>
      <c r="D61" s="15" t="s">
        <v>123</v>
      </c>
      <c r="E61" s="37"/>
      <c r="F61" s="37"/>
      <c r="G61" s="37" t="s">
        <v>147</v>
      </c>
      <c r="H61" s="85">
        <v>46022</v>
      </c>
      <c r="I61" s="15"/>
      <c r="J61" s="15" t="s">
        <v>151</v>
      </c>
      <c r="K61" s="15" t="s">
        <v>73</v>
      </c>
      <c r="L61" s="38" t="s">
        <v>49</v>
      </c>
      <c r="M61" s="17">
        <f>230/4/365</f>
        <v>0.15753424657534246</v>
      </c>
      <c r="N61" s="39" t="s">
        <v>50</v>
      </c>
      <c r="O61" s="39"/>
      <c r="P61" s="39"/>
      <c r="Q61" s="15" t="s">
        <v>152</v>
      </c>
      <c r="R61" s="166" t="s">
        <v>280</v>
      </c>
      <c r="S61" s="39"/>
      <c r="T61" s="15" t="s">
        <v>58</v>
      </c>
      <c r="U61" s="15" t="s">
        <v>54</v>
      </c>
      <c r="V61" s="15" t="s">
        <v>55</v>
      </c>
      <c r="W61" s="41" t="s">
        <v>153</v>
      </c>
    </row>
    <row r="62" spans="2:23" x14ac:dyDescent="0.2">
      <c r="B62" s="20"/>
      <c r="C62" s="15"/>
      <c r="D62" s="15" t="s">
        <v>125</v>
      </c>
      <c r="E62" s="37"/>
      <c r="F62" s="37"/>
      <c r="G62" s="37" t="s">
        <v>58</v>
      </c>
      <c r="H62" s="37" t="s">
        <v>58</v>
      </c>
      <c r="I62" s="15"/>
      <c r="J62" s="15" t="s">
        <v>154</v>
      </c>
      <c r="K62" s="15" t="s">
        <v>48</v>
      </c>
      <c r="L62" s="38" t="s">
        <v>49</v>
      </c>
      <c r="M62" s="17">
        <f>230/4/365</f>
        <v>0.15753424657534246</v>
      </c>
      <c r="N62" s="79" t="s">
        <v>50</v>
      </c>
      <c r="O62" s="39"/>
      <c r="P62" s="39"/>
      <c r="Q62" s="15" t="s">
        <v>152</v>
      </c>
      <c r="R62" s="152"/>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66" t="s">
        <v>282</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51"/>
      <c r="S64" s="80"/>
      <c r="T64" s="15" t="s">
        <v>58</v>
      </c>
      <c r="U64" s="15" t="s">
        <v>54</v>
      </c>
      <c r="V64" s="15" t="s">
        <v>55</v>
      </c>
      <c r="W64" s="40"/>
    </row>
    <row r="65" spans="2:23" x14ac:dyDescent="0.2">
      <c r="B65" s="20"/>
      <c r="C65" s="15"/>
      <c r="D65" s="15" t="s">
        <v>61</v>
      </c>
      <c r="E65" s="37"/>
      <c r="F65" s="37"/>
      <c r="G65" s="37" t="s">
        <v>58</v>
      </c>
      <c r="H65" s="37" t="s">
        <v>58</v>
      </c>
      <c r="I65" s="15"/>
      <c r="J65" s="15" t="s">
        <v>117</v>
      </c>
      <c r="K65" s="38" t="s">
        <v>48</v>
      </c>
      <c r="L65" s="38" t="s">
        <v>49</v>
      </c>
      <c r="M65" s="81">
        <v>0</v>
      </c>
      <c r="N65" s="79" t="s">
        <v>50</v>
      </c>
      <c r="O65" s="39"/>
      <c r="P65" s="39"/>
      <c r="Q65" s="15"/>
      <c r="R65" s="151"/>
      <c r="S65" s="80"/>
      <c r="T65" s="15" t="s">
        <v>58</v>
      </c>
      <c r="U65" s="15" t="s">
        <v>54</v>
      </c>
      <c r="V65" s="15" t="s">
        <v>55</v>
      </c>
      <c r="W65" s="40"/>
    </row>
    <row r="66" spans="2:23" ht="15" customHeight="1" x14ac:dyDescent="0.2">
      <c r="B66" s="20"/>
      <c r="C66" s="15"/>
      <c r="D66" s="15" t="s">
        <v>63</v>
      </c>
      <c r="E66" s="37"/>
      <c r="F66" s="37"/>
      <c r="G66" s="37" t="s">
        <v>58</v>
      </c>
      <c r="H66" s="37" t="s">
        <v>58</v>
      </c>
      <c r="I66" s="15"/>
      <c r="J66" s="15" t="s">
        <v>117</v>
      </c>
      <c r="K66" s="38" t="s">
        <v>48</v>
      </c>
      <c r="L66" s="38" t="s">
        <v>49</v>
      </c>
      <c r="M66" s="81">
        <v>0</v>
      </c>
      <c r="N66" s="79" t="s">
        <v>50</v>
      </c>
      <c r="O66" s="39"/>
      <c r="P66" s="39"/>
      <c r="Q66" s="15"/>
      <c r="R66" s="151"/>
      <c r="S66" s="80"/>
      <c r="T66" s="15" t="s">
        <v>58</v>
      </c>
      <c r="U66" s="15" t="s">
        <v>54</v>
      </c>
      <c r="V66" s="15" t="s">
        <v>55</v>
      </c>
      <c r="W66" s="40"/>
    </row>
    <row r="67" spans="2:23" x14ac:dyDescent="0.2">
      <c r="B67" s="20"/>
      <c r="C67" s="15"/>
      <c r="D67" s="15" t="s">
        <v>64</v>
      </c>
      <c r="E67" s="37"/>
      <c r="F67" s="37"/>
      <c r="G67" s="37" t="s">
        <v>58</v>
      </c>
      <c r="H67" s="37" t="s">
        <v>58</v>
      </c>
      <c r="I67" s="15"/>
      <c r="J67" s="15" t="s">
        <v>117</v>
      </c>
      <c r="K67" s="38" t="s">
        <v>48</v>
      </c>
      <c r="L67" s="38" t="s">
        <v>49</v>
      </c>
      <c r="M67" s="81">
        <v>0</v>
      </c>
      <c r="N67" s="79" t="s">
        <v>50</v>
      </c>
      <c r="O67" s="39"/>
      <c r="P67" s="39"/>
      <c r="Q67" s="15"/>
      <c r="R67" s="151"/>
      <c r="S67" s="80"/>
      <c r="T67" s="15" t="s">
        <v>58</v>
      </c>
      <c r="U67" s="15" t="s">
        <v>54</v>
      </c>
      <c r="V67" s="15" t="s">
        <v>55</v>
      </c>
      <c r="W67" s="40"/>
    </row>
    <row r="68" spans="2:23" ht="12.75" customHeight="1" x14ac:dyDescent="0.2">
      <c r="B68" s="20"/>
      <c r="C68" s="15"/>
      <c r="D68" s="15" t="s">
        <v>118</v>
      </c>
      <c r="E68" s="37"/>
      <c r="F68" s="37"/>
      <c r="G68" s="37" t="s">
        <v>58</v>
      </c>
      <c r="H68" s="37" t="s">
        <v>58</v>
      </c>
      <c r="I68" s="15"/>
      <c r="J68" s="15" t="s">
        <v>119</v>
      </c>
      <c r="K68" s="38" t="s">
        <v>48</v>
      </c>
      <c r="L68" s="38" t="s">
        <v>49</v>
      </c>
      <c r="M68" s="16">
        <v>0</v>
      </c>
      <c r="N68" s="79" t="s">
        <v>50</v>
      </c>
      <c r="O68" s="39"/>
      <c r="P68" s="39"/>
      <c r="Q68" s="15"/>
      <c r="R68" s="151"/>
      <c r="S68" s="80"/>
      <c r="T68" s="15" t="s">
        <v>58</v>
      </c>
      <c r="U68" s="15" t="s">
        <v>54</v>
      </c>
      <c r="V68" s="15" t="s">
        <v>55</v>
      </c>
      <c r="W68" s="40"/>
    </row>
    <row r="69" spans="2:23" x14ac:dyDescent="0.2">
      <c r="B69" s="20"/>
      <c r="C69" s="15"/>
      <c r="D69" s="15" t="s">
        <v>120</v>
      </c>
      <c r="E69" s="37"/>
      <c r="F69" s="37"/>
      <c r="G69" s="37" t="s">
        <v>58</v>
      </c>
      <c r="H69" s="37" t="s">
        <v>58</v>
      </c>
      <c r="I69" s="15"/>
      <c r="J69" s="15" t="s">
        <v>119</v>
      </c>
      <c r="K69" s="38" t="s">
        <v>48</v>
      </c>
      <c r="L69" s="38" t="s">
        <v>49</v>
      </c>
      <c r="M69" s="16">
        <v>0</v>
      </c>
      <c r="N69" s="79" t="s">
        <v>50</v>
      </c>
      <c r="O69" s="39"/>
      <c r="P69" s="39"/>
      <c r="Q69" s="15"/>
      <c r="R69" s="151"/>
      <c r="S69" s="80"/>
      <c r="T69" s="15" t="s">
        <v>58</v>
      </c>
      <c r="U69" s="15" t="s">
        <v>54</v>
      </c>
      <c r="V69" s="15" t="s">
        <v>79</v>
      </c>
      <c r="W69" s="40" t="s">
        <v>121</v>
      </c>
    </row>
    <row r="70" spans="2:23" x14ac:dyDescent="0.2">
      <c r="B70" s="20"/>
      <c r="C70" s="15"/>
      <c r="D70" s="15" t="s">
        <v>71</v>
      </c>
      <c r="E70" s="37"/>
      <c r="F70" s="37"/>
      <c r="G70" s="37" t="s">
        <v>58</v>
      </c>
      <c r="H70" s="37" t="s">
        <v>58</v>
      </c>
      <c r="I70" s="15"/>
      <c r="J70" s="15" t="s">
        <v>122</v>
      </c>
      <c r="K70" s="15" t="s">
        <v>73</v>
      </c>
      <c r="L70" s="38" t="s">
        <v>49</v>
      </c>
      <c r="M70" s="16">
        <v>0</v>
      </c>
      <c r="N70" s="79" t="s">
        <v>50</v>
      </c>
      <c r="O70" s="39"/>
      <c r="P70" s="39"/>
      <c r="Q70" s="15"/>
      <c r="R70" s="151"/>
      <c r="S70" s="80"/>
      <c r="T70" s="15" t="s">
        <v>58</v>
      </c>
      <c r="U70" s="15" t="s">
        <v>54</v>
      </c>
      <c r="V70" s="15" t="s">
        <v>55</v>
      </c>
      <c r="W70" s="40"/>
    </row>
    <row r="71" spans="2:23" x14ac:dyDescent="0.2">
      <c r="B71" s="20"/>
      <c r="C71" s="15"/>
      <c r="D71" s="15" t="s">
        <v>123</v>
      </c>
      <c r="E71" s="37"/>
      <c r="F71" s="37"/>
      <c r="G71" s="37" t="s">
        <v>58</v>
      </c>
      <c r="H71" s="37" t="s">
        <v>58</v>
      </c>
      <c r="I71" s="15"/>
      <c r="J71" s="15" t="s">
        <v>124</v>
      </c>
      <c r="K71" s="15" t="s">
        <v>73</v>
      </c>
      <c r="L71" s="38" t="s">
        <v>49</v>
      </c>
      <c r="M71" s="16">
        <v>0</v>
      </c>
      <c r="N71" s="79" t="s">
        <v>50</v>
      </c>
      <c r="O71" s="39"/>
      <c r="P71" s="39"/>
      <c r="Q71" s="15"/>
      <c r="R71" s="151"/>
      <c r="S71" s="80"/>
      <c r="T71" s="15" t="s">
        <v>58</v>
      </c>
      <c r="U71" s="15" t="s">
        <v>54</v>
      </c>
      <c r="V71" s="15" t="s">
        <v>55</v>
      </c>
      <c r="W71" s="40"/>
    </row>
    <row r="72" spans="2:23" ht="12.75" customHeight="1" x14ac:dyDescent="0.2">
      <c r="B72" s="20"/>
      <c r="C72" s="15"/>
      <c r="D72" s="15" t="s">
        <v>125</v>
      </c>
      <c r="E72" s="37"/>
      <c r="F72" s="37"/>
      <c r="G72" s="37" t="s">
        <v>58</v>
      </c>
      <c r="H72" s="37" t="s">
        <v>58</v>
      </c>
      <c r="I72" s="15"/>
      <c r="J72" s="15" t="s">
        <v>126</v>
      </c>
      <c r="K72" s="15" t="s">
        <v>48</v>
      </c>
      <c r="L72" s="38" t="s">
        <v>49</v>
      </c>
      <c r="M72" s="81">
        <v>0</v>
      </c>
      <c r="N72" s="79" t="s">
        <v>50</v>
      </c>
      <c r="O72" s="39"/>
      <c r="P72" s="39"/>
      <c r="Q72" s="15"/>
      <c r="R72" s="151"/>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127</v>
      </c>
      <c r="K73" s="15" t="s">
        <v>48</v>
      </c>
      <c r="L73" s="38" t="s">
        <v>49</v>
      </c>
      <c r="M73" s="17">
        <f>278.26/365</f>
        <v>0.76235616438356157</v>
      </c>
      <c r="N73" s="79" t="s">
        <v>50</v>
      </c>
      <c r="O73" s="39"/>
      <c r="P73" s="39"/>
      <c r="Q73" s="15" t="s">
        <v>116</v>
      </c>
      <c r="R73" s="151"/>
      <c r="S73" s="80"/>
      <c r="T73" s="15" t="s">
        <v>58</v>
      </c>
      <c r="U73" s="15" t="s">
        <v>54</v>
      </c>
      <c r="V73" s="15" t="s">
        <v>55</v>
      </c>
      <c r="W73" s="40"/>
    </row>
    <row r="74" spans="2:23" x14ac:dyDescent="0.2">
      <c r="B74" s="20"/>
      <c r="C74" s="15"/>
      <c r="D74" s="15" t="s">
        <v>60</v>
      </c>
      <c r="E74" s="37"/>
      <c r="F74" s="37"/>
      <c r="G74" s="37" t="s">
        <v>58</v>
      </c>
      <c r="H74" s="37" t="s">
        <v>58</v>
      </c>
      <c r="I74" s="15"/>
      <c r="J74" s="15" t="s">
        <v>127</v>
      </c>
      <c r="K74" s="15" t="s">
        <v>48</v>
      </c>
      <c r="L74" s="38" t="s">
        <v>49</v>
      </c>
      <c r="M74" s="81">
        <v>0</v>
      </c>
      <c r="N74" s="79" t="s">
        <v>50</v>
      </c>
      <c r="O74" s="39"/>
      <c r="P74" s="39"/>
      <c r="Q74" s="15"/>
      <c r="R74" s="151"/>
      <c r="S74" s="80"/>
      <c r="T74" s="15" t="s">
        <v>58</v>
      </c>
      <c r="U74" s="15" t="s">
        <v>54</v>
      </c>
      <c r="V74" s="15" t="s">
        <v>55</v>
      </c>
      <c r="W74" s="40"/>
    </row>
    <row r="75" spans="2:23" x14ac:dyDescent="0.2">
      <c r="B75" s="20"/>
      <c r="C75" s="15"/>
      <c r="D75" s="15" t="s">
        <v>61</v>
      </c>
      <c r="E75" s="37"/>
      <c r="F75" s="37"/>
      <c r="G75" s="37" t="s">
        <v>58</v>
      </c>
      <c r="H75" s="37" t="s">
        <v>58</v>
      </c>
      <c r="I75" s="15"/>
      <c r="J75" s="15" t="s">
        <v>128</v>
      </c>
      <c r="K75" s="15" t="s">
        <v>48</v>
      </c>
      <c r="L75" s="38" t="s">
        <v>49</v>
      </c>
      <c r="M75" s="81">
        <v>0</v>
      </c>
      <c r="N75" s="79" t="s">
        <v>50</v>
      </c>
      <c r="O75" s="39"/>
      <c r="P75" s="39"/>
      <c r="Q75" s="15"/>
      <c r="R75" s="151"/>
      <c r="S75" s="80"/>
      <c r="T75" s="15" t="s">
        <v>58</v>
      </c>
      <c r="U75" s="15" t="s">
        <v>54</v>
      </c>
      <c r="V75" s="15" t="s">
        <v>55</v>
      </c>
      <c r="W75" s="40"/>
    </row>
    <row r="76" spans="2:23" x14ac:dyDescent="0.2">
      <c r="B76" s="20"/>
      <c r="C76" s="15"/>
      <c r="D76" s="15" t="s">
        <v>63</v>
      </c>
      <c r="E76" s="37"/>
      <c r="F76" s="37"/>
      <c r="G76" s="37" t="s">
        <v>58</v>
      </c>
      <c r="H76" s="37" t="s">
        <v>58</v>
      </c>
      <c r="I76" s="15"/>
      <c r="J76" s="15" t="s">
        <v>128</v>
      </c>
      <c r="K76" s="15" t="s">
        <v>48</v>
      </c>
      <c r="L76" s="38" t="s">
        <v>49</v>
      </c>
      <c r="M76" s="81">
        <v>0</v>
      </c>
      <c r="N76" s="79" t="s">
        <v>50</v>
      </c>
      <c r="O76" s="39"/>
      <c r="P76" s="39"/>
      <c r="Q76" s="15"/>
      <c r="R76" s="151"/>
      <c r="S76" s="80"/>
      <c r="T76" s="15" t="s">
        <v>58</v>
      </c>
      <c r="U76" s="15" t="s">
        <v>54</v>
      </c>
      <c r="V76" s="15" t="s">
        <v>55</v>
      </c>
      <c r="W76" s="40"/>
    </row>
    <row r="77" spans="2:23" x14ac:dyDescent="0.2">
      <c r="B77" s="20"/>
      <c r="C77" s="15"/>
      <c r="D77" s="15" t="s">
        <v>64</v>
      </c>
      <c r="E77" s="37"/>
      <c r="F77" s="37"/>
      <c r="G77" s="37" t="s">
        <v>58</v>
      </c>
      <c r="H77" s="37" t="s">
        <v>58</v>
      </c>
      <c r="I77" s="15"/>
      <c r="J77" s="15" t="s">
        <v>128</v>
      </c>
      <c r="K77" s="15" t="s">
        <v>48</v>
      </c>
      <c r="L77" s="38" t="s">
        <v>49</v>
      </c>
      <c r="M77" s="81">
        <v>0</v>
      </c>
      <c r="N77" s="79" t="s">
        <v>50</v>
      </c>
      <c r="O77" s="39"/>
      <c r="P77" s="39"/>
      <c r="Q77" s="15"/>
      <c r="R77" s="151"/>
      <c r="S77" s="80"/>
      <c r="T77" s="15" t="s">
        <v>58</v>
      </c>
      <c r="U77" s="15" t="s">
        <v>54</v>
      </c>
      <c r="V77" s="15" t="s">
        <v>55</v>
      </c>
      <c r="W77" s="40"/>
    </row>
    <row r="78" spans="2:23" x14ac:dyDescent="0.2">
      <c r="B78" s="20"/>
      <c r="C78" s="15"/>
      <c r="D78" s="15" t="s">
        <v>118</v>
      </c>
      <c r="E78" s="37"/>
      <c r="F78" s="37"/>
      <c r="G78" s="37" t="s">
        <v>58</v>
      </c>
      <c r="H78" s="37" t="s">
        <v>58</v>
      </c>
      <c r="I78" s="15"/>
      <c r="J78" s="15" t="s">
        <v>66</v>
      </c>
      <c r="K78" s="15" t="s">
        <v>48</v>
      </c>
      <c r="L78" s="38" t="s">
        <v>49</v>
      </c>
      <c r="M78" s="81">
        <v>0</v>
      </c>
      <c r="N78" s="79" t="s">
        <v>50</v>
      </c>
      <c r="O78" s="39"/>
      <c r="P78" s="39"/>
      <c r="Q78" s="15"/>
      <c r="R78" s="151"/>
      <c r="S78" s="80"/>
      <c r="T78" s="15" t="s">
        <v>58</v>
      </c>
      <c r="U78" s="15" t="s">
        <v>54</v>
      </c>
      <c r="V78" s="15" t="s">
        <v>55</v>
      </c>
      <c r="W78" s="40"/>
    </row>
    <row r="79" spans="2:23" x14ac:dyDescent="0.2">
      <c r="B79" s="20"/>
      <c r="C79" s="15"/>
      <c r="D79" s="15" t="s">
        <v>120</v>
      </c>
      <c r="E79" s="37"/>
      <c r="F79" s="37"/>
      <c r="G79" s="37" t="s">
        <v>58</v>
      </c>
      <c r="H79" s="37" t="s">
        <v>58</v>
      </c>
      <c r="I79" s="15"/>
      <c r="J79" s="15" t="s">
        <v>66</v>
      </c>
      <c r="K79" s="15" t="s">
        <v>48</v>
      </c>
      <c r="L79" s="38" t="s">
        <v>49</v>
      </c>
      <c r="M79" s="81">
        <v>0</v>
      </c>
      <c r="N79" s="79" t="s">
        <v>50</v>
      </c>
      <c r="O79" s="39"/>
      <c r="P79" s="39"/>
      <c r="Q79" s="15"/>
      <c r="R79" s="151"/>
      <c r="S79" s="80"/>
      <c r="T79" s="15" t="s">
        <v>58</v>
      </c>
      <c r="U79" s="15" t="s">
        <v>54</v>
      </c>
      <c r="V79" s="15" t="s">
        <v>79</v>
      </c>
      <c r="W79" s="40" t="s">
        <v>121</v>
      </c>
    </row>
    <row r="80" spans="2:23" x14ac:dyDescent="0.2">
      <c r="B80" s="20"/>
      <c r="C80" s="15"/>
      <c r="D80" s="15" t="s">
        <v>71</v>
      </c>
      <c r="E80" s="37"/>
      <c r="F80" s="37"/>
      <c r="G80" s="37" t="s">
        <v>58</v>
      </c>
      <c r="H80" s="37" t="s">
        <v>58</v>
      </c>
      <c r="I80" s="15"/>
      <c r="J80" s="15" t="s">
        <v>129</v>
      </c>
      <c r="K80" s="15" t="s">
        <v>73</v>
      </c>
      <c r="L80" s="38" t="s">
        <v>49</v>
      </c>
      <c r="M80" s="81">
        <v>0</v>
      </c>
      <c r="N80" s="79" t="s">
        <v>50</v>
      </c>
      <c r="O80" s="39"/>
      <c r="P80" s="39"/>
      <c r="Q80" s="15"/>
      <c r="R80" s="151"/>
      <c r="S80" s="80"/>
      <c r="T80" s="15" t="s">
        <v>58</v>
      </c>
      <c r="U80" s="15" t="s">
        <v>54</v>
      </c>
      <c r="V80" s="15" t="s">
        <v>55</v>
      </c>
      <c r="W80" s="40"/>
    </row>
    <row r="81" spans="2:23" x14ac:dyDescent="0.2">
      <c r="B81" s="20"/>
      <c r="C81" s="15"/>
      <c r="D81" s="15" t="s">
        <v>123</v>
      </c>
      <c r="E81" s="37"/>
      <c r="F81" s="37"/>
      <c r="G81" s="37" t="s">
        <v>58</v>
      </c>
      <c r="H81" s="37" t="s">
        <v>58</v>
      </c>
      <c r="I81" s="15"/>
      <c r="J81" s="15" t="s">
        <v>130</v>
      </c>
      <c r="K81" s="15" t="s">
        <v>73</v>
      </c>
      <c r="L81" s="38" t="s">
        <v>49</v>
      </c>
      <c r="M81" s="81">
        <v>0</v>
      </c>
      <c r="N81" s="79" t="s">
        <v>50</v>
      </c>
      <c r="O81" s="39"/>
      <c r="P81" s="39"/>
      <c r="Q81" s="15"/>
      <c r="R81" s="151"/>
      <c r="S81" s="80"/>
      <c r="T81" s="15" t="s">
        <v>58</v>
      </c>
      <c r="U81" s="15" t="s">
        <v>54</v>
      </c>
      <c r="V81" s="15" t="s">
        <v>55</v>
      </c>
      <c r="W81" s="40"/>
    </row>
    <row r="82" spans="2:23" ht="15" customHeight="1" x14ac:dyDescent="0.2">
      <c r="B82" s="20"/>
      <c r="C82" s="15"/>
      <c r="D82" s="15" t="s">
        <v>125</v>
      </c>
      <c r="E82" s="37"/>
      <c r="F82" s="37"/>
      <c r="G82" s="37" t="s">
        <v>58</v>
      </c>
      <c r="H82" s="37" t="s">
        <v>58</v>
      </c>
      <c r="I82" s="15"/>
      <c r="J82" s="15" t="s">
        <v>131</v>
      </c>
      <c r="K82" s="15" t="s">
        <v>48</v>
      </c>
      <c r="L82" s="38" t="s">
        <v>49</v>
      </c>
      <c r="M82" s="81">
        <v>0</v>
      </c>
      <c r="N82" s="79" t="s">
        <v>50</v>
      </c>
      <c r="O82" s="39"/>
      <c r="P82" s="39"/>
      <c r="Q82" s="15"/>
      <c r="R82" s="152"/>
      <c r="S82" s="80"/>
      <c r="T82" s="15" t="s">
        <v>58</v>
      </c>
      <c r="U82" s="15" t="s">
        <v>54</v>
      </c>
      <c r="V82" s="15" t="s">
        <v>55</v>
      </c>
      <c r="W82" s="40"/>
    </row>
    <row r="83" spans="2:23" x14ac:dyDescent="0.2">
      <c r="B83" s="20"/>
      <c r="C83" s="15"/>
      <c r="D83" s="15" t="s">
        <v>57</v>
      </c>
      <c r="E83" s="37"/>
      <c r="F83" s="37"/>
      <c r="G83" s="37" t="s">
        <v>58</v>
      </c>
      <c r="H83" s="37" t="s">
        <v>58</v>
      </c>
      <c r="I83" s="15"/>
      <c r="J83" s="15" t="s">
        <v>132</v>
      </c>
      <c r="K83" s="15" t="s">
        <v>48</v>
      </c>
      <c r="L83" s="38" t="s">
        <v>49</v>
      </c>
      <c r="M83" s="17">
        <f>22.33/365</f>
        <v>6.1178082191780815E-2</v>
      </c>
      <c r="N83" s="79" t="s">
        <v>50</v>
      </c>
      <c r="O83" s="39"/>
      <c r="P83" s="39"/>
      <c r="Q83" s="15" t="s">
        <v>133</v>
      </c>
      <c r="R83" s="82" t="s">
        <v>281</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53" t="s">
        <v>134</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54"/>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54"/>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54"/>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54"/>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54"/>
      <c r="T89" s="44" t="s">
        <v>58</v>
      </c>
      <c r="U89" s="44" t="s">
        <v>54</v>
      </c>
      <c r="V89" s="44" t="s">
        <v>79</v>
      </c>
      <c r="W89" s="49" t="s">
        <v>58</v>
      </c>
    </row>
    <row r="90" spans="2:23" x14ac:dyDescent="0.2">
      <c r="B90" s="43"/>
      <c r="C90" s="44"/>
      <c r="D90" s="44" t="s">
        <v>135</v>
      </c>
      <c r="E90" s="45"/>
      <c r="F90" s="45"/>
      <c r="G90" s="45" t="s">
        <v>58</v>
      </c>
      <c r="H90" s="45" t="s">
        <v>58</v>
      </c>
      <c r="I90" s="44"/>
      <c r="J90" s="47" t="s">
        <v>58</v>
      </c>
      <c r="K90" s="44"/>
      <c r="L90" s="44" t="s">
        <v>76</v>
      </c>
      <c r="M90" s="47"/>
      <c r="N90" s="48"/>
      <c r="O90" s="48" t="s">
        <v>83</v>
      </c>
      <c r="P90" s="48" t="s">
        <v>78</v>
      </c>
      <c r="Q90" s="44"/>
      <c r="R90" s="44"/>
      <c r="S90" s="154"/>
      <c r="T90" s="44" t="s">
        <v>58</v>
      </c>
      <c r="U90" s="44" t="s">
        <v>54</v>
      </c>
      <c r="V90" s="44" t="s">
        <v>79</v>
      </c>
      <c r="W90" s="49" t="s">
        <v>58</v>
      </c>
    </row>
    <row r="91" spans="2:23" x14ac:dyDescent="0.2">
      <c r="B91" s="43"/>
      <c r="C91" s="44"/>
      <c r="D91" s="44" t="s">
        <v>136</v>
      </c>
      <c r="E91" s="45"/>
      <c r="F91" s="45"/>
      <c r="G91" s="45" t="s">
        <v>58</v>
      </c>
      <c r="H91" s="45" t="s">
        <v>58</v>
      </c>
      <c r="I91" s="44"/>
      <c r="J91" s="47" t="s">
        <v>58</v>
      </c>
      <c r="K91" s="44"/>
      <c r="L91" s="44" t="s">
        <v>76</v>
      </c>
      <c r="M91" s="47"/>
      <c r="N91" s="48"/>
      <c r="O91" s="48" t="s">
        <v>83</v>
      </c>
      <c r="P91" s="48" t="s">
        <v>78</v>
      </c>
      <c r="Q91" s="44"/>
      <c r="R91" s="44"/>
      <c r="S91" s="154"/>
      <c r="T91" s="44" t="s">
        <v>58</v>
      </c>
      <c r="U91" s="44" t="s">
        <v>54</v>
      </c>
      <c r="V91" s="44" t="s">
        <v>79</v>
      </c>
      <c r="W91" s="49" t="s">
        <v>58</v>
      </c>
    </row>
    <row r="92" spans="2:23" x14ac:dyDescent="0.2">
      <c r="B92" s="43"/>
      <c r="C92" s="44"/>
      <c r="D92" s="44" t="s">
        <v>137</v>
      </c>
      <c r="E92" s="45"/>
      <c r="F92" s="45"/>
      <c r="G92" s="45" t="s">
        <v>58</v>
      </c>
      <c r="H92" s="45" t="s">
        <v>58</v>
      </c>
      <c r="I92" s="44"/>
      <c r="J92" s="47" t="s">
        <v>58</v>
      </c>
      <c r="K92" s="44"/>
      <c r="L92" s="44" t="s">
        <v>76</v>
      </c>
      <c r="M92" s="47"/>
      <c r="N92" s="48"/>
      <c r="O92" s="48" t="s">
        <v>77</v>
      </c>
      <c r="P92" s="48" t="s">
        <v>78</v>
      </c>
      <c r="Q92" s="44"/>
      <c r="R92" s="44"/>
      <c r="S92" s="154"/>
      <c r="T92" s="44" t="s">
        <v>58</v>
      </c>
      <c r="U92" s="44" t="s">
        <v>54</v>
      </c>
      <c r="V92" s="44" t="s">
        <v>79</v>
      </c>
      <c r="W92" s="49" t="s">
        <v>58</v>
      </c>
    </row>
    <row r="93" spans="2:23" x14ac:dyDescent="0.2">
      <c r="B93" s="43"/>
      <c r="C93" s="44"/>
      <c r="D93" s="44" t="s">
        <v>138</v>
      </c>
      <c r="E93" s="45"/>
      <c r="F93" s="45"/>
      <c r="G93" s="45" t="s">
        <v>58</v>
      </c>
      <c r="H93" s="45" t="s">
        <v>58</v>
      </c>
      <c r="I93" s="44"/>
      <c r="J93" s="47" t="s">
        <v>58</v>
      </c>
      <c r="K93" s="44"/>
      <c r="L93" s="44" t="s">
        <v>76</v>
      </c>
      <c r="M93" s="47"/>
      <c r="N93" s="48"/>
      <c r="O93" s="48" t="s">
        <v>77</v>
      </c>
      <c r="P93" s="48" t="s">
        <v>78</v>
      </c>
      <c r="Q93" s="44"/>
      <c r="R93" s="44"/>
      <c r="S93" s="154"/>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54"/>
      <c r="T94" s="44" t="s">
        <v>58</v>
      </c>
      <c r="U94" s="44" t="s">
        <v>54</v>
      </c>
      <c r="V94" s="44" t="s">
        <v>91</v>
      </c>
      <c r="W94" s="71" t="s">
        <v>139</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54"/>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54"/>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54"/>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54"/>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55"/>
      <c r="T99" s="51" t="s">
        <v>58</v>
      </c>
      <c r="U99" s="51" t="s">
        <v>54</v>
      </c>
      <c r="V99" s="51" t="s">
        <v>91</v>
      </c>
      <c r="W99" s="55"/>
    </row>
    <row r="100" spans="2:23" ht="38.25" x14ac:dyDescent="0.2">
      <c r="B100" s="31" t="s">
        <v>43</v>
      </c>
      <c r="C100" s="74" t="s">
        <v>159</v>
      </c>
      <c r="D100" s="32" t="s">
        <v>44</v>
      </c>
      <c r="E100" s="33">
        <v>45062</v>
      </c>
      <c r="F100" s="33">
        <v>45287</v>
      </c>
      <c r="G100" s="37">
        <v>45078</v>
      </c>
      <c r="H100" s="33">
        <v>45657</v>
      </c>
      <c r="I100" s="35" t="s">
        <v>269</v>
      </c>
      <c r="J100" s="56">
        <v>2000</v>
      </c>
      <c r="K100" s="32" t="s">
        <v>48</v>
      </c>
      <c r="L100" s="32" t="s">
        <v>49</v>
      </c>
      <c r="M100" s="34">
        <f>420/365</f>
        <v>1.1506849315068493</v>
      </c>
      <c r="N100" s="35" t="s">
        <v>50</v>
      </c>
      <c r="O100" s="35"/>
      <c r="P100" s="35"/>
      <c r="Q100" s="32" t="s">
        <v>157</v>
      </c>
      <c r="R100" s="150" t="s">
        <v>283</v>
      </c>
      <c r="S100" s="32"/>
      <c r="T100" s="32" t="s">
        <v>53</v>
      </c>
      <c r="U100" s="32" t="s">
        <v>158</v>
      </c>
      <c r="V100" s="32" t="s">
        <v>55</v>
      </c>
      <c r="W100" s="36" t="s">
        <v>270</v>
      </c>
    </row>
    <row r="101" spans="2:23" x14ac:dyDescent="0.2">
      <c r="B101" s="20"/>
      <c r="C101" s="15"/>
      <c r="D101" s="15" t="s">
        <v>60</v>
      </c>
      <c r="E101" s="37"/>
      <c r="F101" s="37"/>
      <c r="G101" s="37" t="s">
        <v>58</v>
      </c>
      <c r="H101" s="37" t="s">
        <v>58</v>
      </c>
      <c r="I101" s="37" t="s">
        <v>58</v>
      </c>
      <c r="J101" s="16">
        <v>2000</v>
      </c>
      <c r="K101" s="15" t="s">
        <v>48</v>
      </c>
      <c r="L101" s="15" t="s">
        <v>49</v>
      </c>
      <c r="M101" s="16">
        <v>0</v>
      </c>
      <c r="N101" s="39" t="s">
        <v>50</v>
      </c>
      <c r="O101" s="39"/>
      <c r="P101" s="39"/>
      <c r="Q101" s="15"/>
      <c r="R101" s="151"/>
      <c r="S101" s="15"/>
      <c r="T101" s="15" t="s">
        <v>58</v>
      </c>
      <c r="U101" s="15" t="s">
        <v>158</v>
      </c>
      <c r="V101" s="15" t="s">
        <v>55</v>
      </c>
      <c r="W101" s="40" t="s">
        <v>58</v>
      </c>
    </row>
    <row r="102" spans="2:23" x14ac:dyDescent="0.2">
      <c r="B102" s="20"/>
      <c r="C102" s="15"/>
      <c r="D102" s="15" t="s">
        <v>61</v>
      </c>
      <c r="E102" s="37"/>
      <c r="F102" s="37"/>
      <c r="G102" s="37" t="s">
        <v>58</v>
      </c>
      <c r="H102" s="37" t="s">
        <v>58</v>
      </c>
      <c r="I102" s="37" t="s">
        <v>58</v>
      </c>
      <c r="J102" s="16">
        <v>500</v>
      </c>
      <c r="K102" s="15" t="s">
        <v>48</v>
      </c>
      <c r="L102" s="15" t="s">
        <v>49</v>
      </c>
      <c r="M102" s="16">
        <v>0</v>
      </c>
      <c r="N102" s="39" t="s">
        <v>50</v>
      </c>
      <c r="O102" s="39"/>
      <c r="P102" s="39"/>
      <c r="Q102" s="15"/>
      <c r="R102" s="151"/>
      <c r="S102" s="15"/>
      <c r="T102" s="15" t="s">
        <v>58</v>
      </c>
      <c r="U102" s="15" t="s">
        <v>158</v>
      </c>
      <c r="V102" s="15" t="s">
        <v>55</v>
      </c>
      <c r="W102" s="40" t="s">
        <v>58</v>
      </c>
    </row>
    <row r="103" spans="2:23" x14ac:dyDescent="0.2">
      <c r="B103" s="20"/>
      <c r="C103" s="15"/>
      <c r="D103" s="15" t="s">
        <v>63</v>
      </c>
      <c r="E103" s="37"/>
      <c r="F103" s="37"/>
      <c r="G103" s="37" t="s">
        <v>58</v>
      </c>
      <c r="H103" s="37" t="s">
        <v>58</v>
      </c>
      <c r="I103" s="37" t="s">
        <v>58</v>
      </c>
      <c r="J103" s="16">
        <v>500</v>
      </c>
      <c r="K103" s="15" t="s">
        <v>48</v>
      </c>
      <c r="L103" s="15" t="s">
        <v>49</v>
      </c>
      <c r="M103" s="16">
        <v>0</v>
      </c>
      <c r="N103" s="39" t="s">
        <v>50</v>
      </c>
      <c r="O103" s="39"/>
      <c r="P103" s="39"/>
      <c r="Q103" s="15"/>
      <c r="R103" s="151"/>
      <c r="S103" s="15"/>
      <c r="T103" s="15" t="s">
        <v>58</v>
      </c>
      <c r="U103" s="15" t="s">
        <v>158</v>
      </c>
      <c r="V103" s="15" t="s">
        <v>55</v>
      </c>
      <c r="W103" s="40" t="s">
        <v>58</v>
      </c>
    </row>
    <row r="104" spans="2:23" ht="12.75" customHeight="1" x14ac:dyDescent="0.2">
      <c r="B104" s="20"/>
      <c r="C104" s="15"/>
      <c r="D104" s="15" t="s">
        <v>57</v>
      </c>
      <c r="E104" s="37"/>
      <c r="F104" s="37"/>
      <c r="G104" s="37" t="s">
        <v>58</v>
      </c>
      <c r="H104" s="37" t="s">
        <v>58</v>
      </c>
      <c r="I104" s="37" t="s">
        <v>58</v>
      </c>
      <c r="J104" s="16">
        <v>1000</v>
      </c>
      <c r="K104" s="15" t="s">
        <v>48</v>
      </c>
      <c r="L104" s="15" t="s">
        <v>49</v>
      </c>
      <c r="M104" s="16">
        <v>0</v>
      </c>
      <c r="N104" s="39" t="s">
        <v>50</v>
      </c>
      <c r="O104" s="39"/>
      <c r="P104" s="39"/>
      <c r="Q104" s="15"/>
      <c r="R104" s="151"/>
      <c r="S104" s="63"/>
      <c r="T104" s="15" t="s">
        <v>58</v>
      </c>
      <c r="U104" s="15" t="s">
        <v>158</v>
      </c>
      <c r="V104" s="15" t="s">
        <v>55</v>
      </c>
      <c r="W104" s="40" t="s">
        <v>58</v>
      </c>
    </row>
    <row r="105" spans="2:23" x14ac:dyDescent="0.2">
      <c r="B105" s="20"/>
      <c r="C105" s="15"/>
      <c r="D105" s="15" t="s">
        <v>64</v>
      </c>
      <c r="E105" s="37"/>
      <c r="F105" s="37"/>
      <c r="G105" s="37" t="s">
        <v>58</v>
      </c>
      <c r="H105" s="37" t="s">
        <v>58</v>
      </c>
      <c r="I105" s="37" t="s">
        <v>58</v>
      </c>
      <c r="J105" s="16">
        <v>0</v>
      </c>
      <c r="K105" s="15" t="s">
        <v>48</v>
      </c>
      <c r="L105" s="15" t="s">
        <v>49</v>
      </c>
      <c r="M105" s="16">
        <v>0</v>
      </c>
      <c r="N105" s="39" t="s">
        <v>50</v>
      </c>
      <c r="O105" s="39"/>
      <c r="P105" s="39"/>
      <c r="Q105" s="15"/>
      <c r="R105" s="151"/>
      <c r="S105" s="63"/>
      <c r="T105" s="15" t="s">
        <v>58</v>
      </c>
      <c r="U105" s="15" t="s">
        <v>158</v>
      </c>
      <c r="V105" s="15" t="s">
        <v>55</v>
      </c>
      <c r="W105" s="40" t="s">
        <v>58</v>
      </c>
    </row>
    <row r="106" spans="2:23" x14ac:dyDescent="0.2">
      <c r="B106" s="20"/>
      <c r="C106" s="15"/>
      <c r="D106" s="15" t="s">
        <v>71</v>
      </c>
      <c r="E106" s="37"/>
      <c r="F106" s="37"/>
      <c r="G106" s="37" t="s">
        <v>58</v>
      </c>
      <c r="H106" s="37" t="s">
        <v>58</v>
      </c>
      <c r="I106" s="37" t="s">
        <v>58</v>
      </c>
      <c r="J106" s="16">
        <v>80000</v>
      </c>
      <c r="K106" s="15" t="s">
        <v>73</v>
      </c>
      <c r="L106" s="15" t="s">
        <v>49</v>
      </c>
      <c r="M106" s="16">
        <v>0</v>
      </c>
      <c r="N106" s="39" t="s">
        <v>50</v>
      </c>
      <c r="O106" s="39"/>
      <c r="P106" s="39"/>
      <c r="Q106" s="15"/>
      <c r="R106" s="152"/>
      <c r="S106" s="63"/>
      <c r="T106" s="15" t="s">
        <v>58</v>
      </c>
      <c r="U106" s="15" t="s">
        <v>158</v>
      </c>
      <c r="V106" s="15" t="s">
        <v>55</v>
      </c>
      <c r="W106" s="40" t="s">
        <v>58</v>
      </c>
    </row>
    <row r="107" spans="2:23" ht="25.5" x14ac:dyDescent="0.2">
      <c r="B107" s="43"/>
      <c r="C107" s="44"/>
      <c r="D107" s="44" t="s">
        <v>74</v>
      </c>
      <c r="E107" s="45"/>
      <c r="F107" s="45"/>
      <c r="G107" s="45" t="s">
        <v>58</v>
      </c>
      <c r="H107" s="45" t="s">
        <v>58</v>
      </c>
      <c r="I107" s="45" t="s">
        <v>58</v>
      </c>
      <c r="J107" s="47" t="s">
        <v>75</v>
      </c>
      <c r="K107" s="44"/>
      <c r="L107" s="44" t="s">
        <v>76</v>
      </c>
      <c r="M107" s="44"/>
      <c r="N107" s="48"/>
      <c r="O107" s="65">
        <v>0.1038</v>
      </c>
      <c r="P107" s="48" t="s">
        <v>78</v>
      </c>
      <c r="Q107" s="44"/>
      <c r="R107" s="69"/>
      <c r="S107" s="153" t="s">
        <v>268</v>
      </c>
      <c r="T107" s="44" t="s">
        <v>58</v>
      </c>
      <c r="U107" s="44" t="s">
        <v>158</v>
      </c>
      <c r="V107" s="44" t="s">
        <v>79</v>
      </c>
      <c r="W107" s="71" t="s">
        <v>271</v>
      </c>
    </row>
    <row r="108" spans="2:23" x14ac:dyDescent="0.2">
      <c r="B108" s="43"/>
      <c r="C108" s="44"/>
      <c r="D108" s="44" t="s">
        <v>81</v>
      </c>
      <c r="E108" s="45"/>
      <c r="F108" s="45"/>
      <c r="G108" s="45" t="s">
        <v>58</v>
      </c>
      <c r="H108" s="45" t="s">
        <v>58</v>
      </c>
      <c r="I108" s="45" t="s">
        <v>58</v>
      </c>
      <c r="J108" s="47" t="s">
        <v>58</v>
      </c>
      <c r="K108" s="44"/>
      <c r="L108" s="44" t="s">
        <v>76</v>
      </c>
      <c r="M108" s="44"/>
      <c r="N108" s="48"/>
      <c r="O108" s="65">
        <v>0.1038</v>
      </c>
      <c r="P108" s="48" t="s">
        <v>78</v>
      </c>
      <c r="Q108" s="44"/>
      <c r="R108" s="69"/>
      <c r="S108" s="154"/>
      <c r="T108" s="44" t="s">
        <v>58</v>
      </c>
      <c r="U108" s="44" t="s">
        <v>158</v>
      </c>
      <c r="V108" s="44" t="s">
        <v>79</v>
      </c>
      <c r="W108" s="49" t="s">
        <v>58</v>
      </c>
    </row>
    <row r="109" spans="2:23" x14ac:dyDescent="0.2">
      <c r="B109" s="43"/>
      <c r="C109" s="44"/>
      <c r="D109" s="44" t="s">
        <v>82</v>
      </c>
      <c r="E109" s="45"/>
      <c r="F109" s="45"/>
      <c r="G109" s="45" t="s">
        <v>58</v>
      </c>
      <c r="H109" s="45" t="s">
        <v>58</v>
      </c>
      <c r="I109" s="45" t="s">
        <v>58</v>
      </c>
      <c r="J109" s="47" t="s">
        <v>58</v>
      </c>
      <c r="K109" s="44"/>
      <c r="L109" s="44" t="s">
        <v>76</v>
      </c>
      <c r="M109" s="44"/>
      <c r="N109" s="48"/>
      <c r="O109" s="65">
        <v>5.1900000000000002E-2</v>
      </c>
      <c r="P109" s="48" t="s">
        <v>78</v>
      </c>
      <c r="Q109" s="44"/>
      <c r="R109" s="69"/>
      <c r="S109" s="154"/>
      <c r="T109" s="44" t="s">
        <v>58</v>
      </c>
      <c r="U109" s="44" t="s">
        <v>158</v>
      </c>
      <c r="V109" s="44" t="s">
        <v>79</v>
      </c>
      <c r="W109" s="49" t="s">
        <v>58</v>
      </c>
    </row>
    <row r="110" spans="2:23" x14ac:dyDescent="0.2">
      <c r="B110" s="43"/>
      <c r="C110" s="44"/>
      <c r="D110" s="44" t="s">
        <v>84</v>
      </c>
      <c r="E110" s="45"/>
      <c r="F110" s="45"/>
      <c r="G110" s="45" t="s">
        <v>58</v>
      </c>
      <c r="H110" s="45" t="s">
        <v>58</v>
      </c>
      <c r="I110" s="45" t="s">
        <v>58</v>
      </c>
      <c r="J110" s="47" t="s">
        <v>58</v>
      </c>
      <c r="K110" s="44"/>
      <c r="L110" s="44" t="s">
        <v>76</v>
      </c>
      <c r="M110" s="44"/>
      <c r="N110" s="48"/>
      <c r="O110" s="65">
        <v>0.1038</v>
      </c>
      <c r="P110" s="48" t="s">
        <v>78</v>
      </c>
      <c r="Q110" s="44"/>
      <c r="R110" s="69"/>
      <c r="S110" s="154"/>
      <c r="T110" s="44" t="s">
        <v>58</v>
      </c>
      <c r="U110" s="44" t="s">
        <v>158</v>
      </c>
      <c r="V110" s="44" t="s">
        <v>79</v>
      </c>
      <c r="W110" s="49" t="s">
        <v>58</v>
      </c>
    </row>
    <row r="111" spans="2:23" x14ac:dyDescent="0.2">
      <c r="B111" s="43"/>
      <c r="C111" s="44"/>
      <c r="D111" s="44" t="s">
        <v>85</v>
      </c>
      <c r="E111" s="45"/>
      <c r="F111" s="45"/>
      <c r="G111" s="45" t="s">
        <v>58</v>
      </c>
      <c r="H111" s="45" t="s">
        <v>58</v>
      </c>
      <c r="I111" s="45" t="s">
        <v>58</v>
      </c>
      <c r="J111" s="47" t="s">
        <v>58</v>
      </c>
      <c r="K111" s="44"/>
      <c r="L111" s="44" t="s">
        <v>76</v>
      </c>
      <c r="M111" s="44"/>
      <c r="N111" s="48"/>
      <c r="O111" s="65">
        <v>5.1900000000000002E-2</v>
      </c>
      <c r="P111" s="48" t="s">
        <v>78</v>
      </c>
      <c r="Q111" s="44"/>
      <c r="R111" s="69"/>
      <c r="S111" s="154"/>
      <c r="T111" s="44" t="s">
        <v>58</v>
      </c>
      <c r="U111" s="44" t="s">
        <v>158</v>
      </c>
      <c r="V111" s="44" t="s">
        <v>79</v>
      </c>
      <c r="W111" s="49" t="s">
        <v>58</v>
      </c>
    </row>
    <row r="112" spans="2:23" x14ac:dyDescent="0.2">
      <c r="B112" s="43"/>
      <c r="C112" s="44"/>
      <c r="D112" s="44" t="s">
        <v>87</v>
      </c>
      <c r="E112" s="45"/>
      <c r="F112" s="45"/>
      <c r="G112" s="45" t="s">
        <v>58</v>
      </c>
      <c r="H112" s="45" t="s">
        <v>58</v>
      </c>
      <c r="I112" s="45" t="s">
        <v>58</v>
      </c>
      <c r="J112" s="47" t="s">
        <v>58</v>
      </c>
      <c r="K112" s="44"/>
      <c r="L112" s="44" t="s">
        <v>76</v>
      </c>
      <c r="M112" s="44"/>
      <c r="N112" s="48"/>
      <c r="O112" s="65">
        <v>5.1900000000000002E-2</v>
      </c>
      <c r="P112" s="48" t="s">
        <v>78</v>
      </c>
      <c r="Q112" s="44"/>
      <c r="R112" s="69"/>
      <c r="S112" s="154"/>
      <c r="T112" s="44" t="s">
        <v>58</v>
      </c>
      <c r="U112" s="44" t="s">
        <v>158</v>
      </c>
      <c r="V112" s="44" t="s">
        <v>79</v>
      </c>
      <c r="W112" s="49" t="s">
        <v>58</v>
      </c>
    </row>
    <row r="113" spans="2:23" ht="34.5" customHeight="1" x14ac:dyDescent="0.2">
      <c r="B113" s="43"/>
      <c r="C113" s="44"/>
      <c r="D113" s="44" t="s">
        <v>88</v>
      </c>
      <c r="E113" s="45"/>
      <c r="F113" s="45"/>
      <c r="G113" s="45" t="s">
        <v>265</v>
      </c>
      <c r="H113" s="45" t="s">
        <v>58</v>
      </c>
      <c r="I113" s="44" t="s">
        <v>272</v>
      </c>
      <c r="J113" s="47" t="s">
        <v>58</v>
      </c>
      <c r="K113" s="44"/>
      <c r="L113" s="44" t="s">
        <v>76</v>
      </c>
      <c r="M113" s="44"/>
      <c r="N113" s="48"/>
      <c r="O113" s="65">
        <v>1.0633999999999999</v>
      </c>
      <c r="P113" s="48" t="s">
        <v>78</v>
      </c>
      <c r="Q113" s="44"/>
      <c r="R113" s="69"/>
      <c r="S113" s="154"/>
      <c r="T113" s="44" t="s">
        <v>58</v>
      </c>
      <c r="U113" s="44" t="s">
        <v>158</v>
      </c>
      <c r="V113" s="44" t="s">
        <v>91</v>
      </c>
      <c r="W113" s="71" t="s">
        <v>274</v>
      </c>
    </row>
    <row r="114" spans="2:23" ht="38.25" x14ac:dyDescent="0.2">
      <c r="B114" s="43"/>
      <c r="C114" s="44"/>
      <c r="D114" s="44" t="s">
        <v>93</v>
      </c>
      <c r="E114" s="45"/>
      <c r="F114" s="45"/>
      <c r="G114" s="45">
        <v>45078</v>
      </c>
      <c r="H114" s="45" t="s">
        <v>58</v>
      </c>
      <c r="I114" s="48" t="s">
        <v>269</v>
      </c>
      <c r="J114" s="44" t="s">
        <v>58</v>
      </c>
      <c r="K114" s="44"/>
      <c r="L114" s="44" t="s">
        <v>76</v>
      </c>
      <c r="M114" s="44"/>
      <c r="N114" s="48"/>
      <c r="O114" s="65">
        <v>1.0633999999999999</v>
      </c>
      <c r="P114" s="48" t="s">
        <v>78</v>
      </c>
      <c r="Q114" s="44"/>
      <c r="R114" s="69"/>
      <c r="S114" s="154"/>
      <c r="T114" s="44" t="s">
        <v>58</v>
      </c>
      <c r="U114" s="44" t="s">
        <v>158</v>
      </c>
      <c r="V114" s="44" t="s">
        <v>91</v>
      </c>
      <c r="W114" s="119" t="s">
        <v>270</v>
      </c>
    </row>
    <row r="115" spans="2:23" x14ac:dyDescent="0.2">
      <c r="B115" s="43"/>
      <c r="C115" s="44"/>
      <c r="D115" s="44" t="s">
        <v>95</v>
      </c>
      <c r="E115" s="45"/>
      <c r="F115" s="45"/>
      <c r="G115" s="45" t="s">
        <v>58</v>
      </c>
      <c r="H115" s="45" t="s">
        <v>58</v>
      </c>
      <c r="I115" s="45" t="s">
        <v>58</v>
      </c>
      <c r="J115" s="44" t="s">
        <v>58</v>
      </c>
      <c r="K115" s="44"/>
      <c r="L115" s="44" t="s">
        <v>76</v>
      </c>
      <c r="M115" s="44"/>
      <c r="N115" s="48"/>
      <c r="O115" s="65">
        <f>O114*2</f>
        <v>2.1267999999999998</v>
      </c>
      <c r="P115" s="48" t="s">
        <v>78</v>
      </c>
      <c r="Q115" s="44"/>
      <c r="R115" s="69"/>
      <c r="S115" s="154"/>
      <c r="T115" s="44" t="s">
        <v>58</v>
      </c>
      <c r="U115" s="44" t="s">
        <v>158</v>
      </c>
      <c r="V115" s="44" t="s">
        <v>91</v>
      </c>
      <c r="W115" s="49" t="s">
        <v>58</v>
      </c>
    </row>
    <row r="116" spans="2:23" ht="15" customHeight="1" x14ac:dyDescent="0.2">
      <c r="B116" s="43"/>
      <c r="C116" s="44"/>
      <c r="D116" s="44" t="s">
        <v>97</v>
      </c>
      <c r="E116" s="45"/>
      <c r="F116" s="45"/>
      <c r="G116" s="45" t="s">
        <v>58</v>
      </c>
      <c r="H116" s="45" t="s">
        <v>58</v>
      </c>
      <c r="I116" s="45" t="s">
        <v>58</v>
      </c>
      <c r="J116" s="44" t="s">
        <v>58</v>
      </c>
      <c r="K116" s="44"/>
      <c r="L116" s="44" t="s">
        <v>76</v>
      </c>
      <c r="M116" s="44"/>
      <c r="N116" s="48"/>
      <c r="O116" s="65">
        <v>4.2309999999999999</v>
      </c>
      <c r="P116" s="48" t="s">
        <v>78</v>
      </c>
      <c r="Q116" s="44"/>
      <c r="R116" s="69"/>
      <c r="S116" s="154"/>
      <c r="T116" s="44" t="s">
        <v>58</v>
      </c>
      <c r="U116" s="44" t="s">
        <v>158</v>
      </c>
      <c r="V116" s="44" t="s">
        <v>91</v>
      </c>
      <c r="W116" s="49" t="s">
        <v>58</v>
      </c>
    </row>
    <row r="117" spans="2:23" ht="12.75" customHeight="1" x14ac:dyDescent="0.2">
      <c r="B117" s="43"/>
      <c r="C117" s="44"/>
      <c r="D117" s="44" t="s">
        <v>99</v>
      </c>
      <c r="E117" s="45"/>
      <c r="F117" s="45"/>
      <c r="G117" s="45" t="s">
        <v>58</v>
      </c>
      <c r="H117" s="45" t="s">
        <v>58</v>
      </c>
      <c r="I117" s="45" t="s">
        <v>58</v>
      </c>
      <c r="J117" s="44" t="s">
        <v>58</v>
      </c>
      <c r="K117" s="44"/>
      <c r="L117" s="44" t="s">
        <v>76</v>
      </c>
      <c r="M117" s="44"/>
      <c r="N117" s="48"/>
      <c r="O117" s="65">
        <v>11.731400000000001</v>
      </c>
      <c r="P117" s="48" t="s">
        <v>78</v>
      </c>
      <c r="Q117" s="44"/>
      <c r="R117" s="69"/>
      <c r="S117" s="154"/>
      <c r="T117" s="44" t="s">
        <v>58</v>
      </c>
      <c r="U117" s="44" t="s">
        <v>158</v>
      </c>
      <c r="V117" s="44" t="s">
        <v>91</v>
      </c>
      <c r="W117" s="49" t="s">
        <v>58</v>
      </c>
    </row>
    <row r="118" spans="2:23" ht="13.5" thickBot="1" x14ac:dyDescent="0.25">
      <c r="B118" s="50"/>
      <c r="C118" s="51"/>
      <c r="D118" s="51" t="s">
        <v>100</v>
      </c>
      <c r="E118" s="52"/>
      <c r="F118" s="52"/>
      <c r="G118" s="52" t="s">
        <v>58</v>
      </c>
      <c r="H118" s="52" t="s">
        <v>58</v>
      </c>
      <c r="I118" s="45" t="s">
        <v>58</v>
      </c>
      <c r="J118" s="51" t="s">
        <v>58</v>
      </c>
      <c r="K118" s="51"/>
      <c r="L118" s="51" t="s">
        <v>76</v>
      </c>
      <c r="M118" s="51"/>
      <c r="N118" s="54"/>
      <c r="O118" s="72">
        <v>11.731400000000001</v>
      </c>
      <c r="P118" s="54" t="s">
        <v>78</v>
      </c>
      <c r="Q118" s="51"/>
      <c r="R118" s="73"/>
      <c r="S118" s="155"/>
      <c r="T118" s="51" t="s">
        <v>58</v>
      </c>
      <c r="U118" s="51" t="s">
        <v>158</v>
      </c>
      <c r="V118" s="51" t="s">
        <v>91</v>
      </c>
      <c r="W118" s="49" t="s">
        <v>58</v>
      </c>
    </row>
    <row r="119" spans="2:23" ht="13.5" customHeight="1" x14ac:dyDescent="0.2">
      <c r="B119" s="31" t="s">
        <v>43</v>
      </c>
      <c r="C119" s="74" t="s">
        <v>180</v>
      </c>
      <c r="D119" s="32" t="s">
        <v>44</v>
      </c>
      <c r="E119" s="33">
        <v>43819</v>
      </c>
      <c r="F119" s="33">
        <v>45373</v>
      </c>
      <c r="G119" s="85" t="s">
        <v>265</v>
      </c>
      <c r="H119" s="85">
        <v>45657</v>
      </c>
      <c r="I119" s="32" t="s">
        <v>46</v>
      </c>
      <c r="J119" s="15" t="s">
        <v>154</v>
      </c>
      <c r="K119" s="15" t="s">
        <v>48</v>
      </c>
      <c r="L119" s="38" t="s">
        <v>49</v>
      </c>
      <c r="M119" s="86">
        <f>366.45/365</f>
        <v>1.003972602739726</v>
      </c>
      <c r="N119" s="79" t="s">
        <v>50</v>
      </c>
      <c r="O119" s="39"/>
      <c r="P119" s="39"/>
      <c r="Q119" s="39" t="s">
        <v>160</v>
      </c>
      <c r="R119" s="166" t="s">
        <v>284</v>
      </c>
      <c r="S119" s="39"/>
      <c r="T119" s="32" t="s">
        <v>53</v>
      </c>
      <c r="U119" s="15" t="s">
        <v>54</v>
      </c>
      <c r="V119" s="32" t="s">
        <v>55</v>
      </c>
      <c r="W119" s="36" t="s">
        <v>266</v>
      </c>
    </row>
    <row r="120" spans="2:23" x14ac:dyDescent="0.2">
      <c r="B120" s="20"/>
      <c r="C120" s="15"/>
      <c r="D120" s="15" t="s">
        <v>57</v>
      </c>
      <c r="E120" s="37"/>
      <c r="F120" s="37"/>
      <c r="G120" s="37" t="s">
        <v>58</v>
      </c>
      <c r="H120" s="37" t="s">
        <v>58</v>
      </c>
      <c r="I120" s="63"/>
      <c r="J120" s="15" t="s">
        <v>163</v>
      </c>
      <c r="K120" s="15" t="s">
        <v>48</v>
      </c>
      <c r="L120" s="38" t="s">
        <v>49</v>
      </c>
      <c r="M120" s="16">
        <v>0</v>
      </c>
      <c r="N120" s="79" t="s">
        <v>50</v>
      </c>
      <c r="O120" s="39"/>
      <c r="P120" s="39"/>
      <c r="Q120" s="39"/>
      <c r="R120" s="151"/>
      <c r="S120" s="39"/>
      <c r="T120" s="15" t="s">
        <v>58</v>
      </c>
      <c r="U120" s="15" t="s">
        <v>54</v>
      </c>
      <c r="V120" s="15" t="s">
        <v>55</v>
      </c>
      <c r="W120" s="40" t="s">
        <v>58</v>
      </c>
    </row>
    <row r="121" spans="2:23" x14ac:dyDescent="0.2">
      <c r="B121" s="20"/>
      <c r="C121" s="15"/>
      <c r="D121" s="38" t="s">
        <v>60</v>
      </c>
      <c r="E121" s="37"/>
      <c r="F121" s="37"/>
      <c r="G121" s="37" t="s">
        <v>58</v>
      </c>
      <c r="H121" s="37" t="s">
        <v>58</v>
      </c>
      <c r="I121" s="63"/>
      <c r="J121" s="15" t="s">
        <v>154</v>
      </c>
      <c r="K121" s="15" t="s">
        <v>48</v>
      </c>
      <c r="L121" s="38" t="s">
        <v>49</v>
      </c>
      <c r="M121" s="16">
        <v>0</v>
      </c>
      <c r="N121" s="79" t="s">
        <v>50</v>
      </c>
      <c r="O121" s="39"/>
      <c r="P121" s="39"/>
      <c r="Q121" s="39"/>
      <c r="R121" s="151"/>
      <c r="S121" s="39"/>
      <c r="T121" s="15" t="s">
        <v>58</v>
      </c>
      <c r="U121" s="15" t="s">
        <v>54</v>
      </c>
      <c r="V121" s="15" t="s">
        <v>55</v>
      </c>
      <c r="W121" s="40" t="s">
        <v>58</v>
      </c>
    </row>
    <row r="122" spans="2:23" x14ac:dyDescent="0.2">
      <c r="B122" s="20"/>
      <c r="C122" s="15"/>
      <c r="D122" s="15" t="s">
        <v>61</v>
      </c>
      <c r="E122" s="37"/>
      <c r="F122" s="37"/>
      <c r="G122" s="37" t="s">
        <v>58</v>
      </c>
      <c r="H122" s="37" t="s">
        <v>58</v>
      </c>
      <c r="I122" s="63"/>
      <c r="J122" s="15" t="s">
        <v>126</v>
      </c>
      <c r="K122" s="15" t="s">
        <v>48</v>
      </c>
      <c r="L122" s="38" t="s">
        <v>49</v>
      </c>
      <c r="M122" s="16">
        <v>0</v>
      </c>
      <c r="N122" s="79" t="s">
        <v>50</v>
      </c>
      <c r="O122" s="39"/>
      <c r="P122" s="39"/>
      <c r="Q122" s="39"/>
      <c r="R122" s="151"/>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63"/>
      <c r="J123" s="15" t="s">
        <v>126</v>
      </c>
      <c r="K123" s="15" t="s">
        <v>48</v>
      </c>
      <c r="L123" s="38" t="s">
        <v>49</v>
      </c>
      <c r="M123" s="16">
        <v>0</v>
      </c>
      <c r="N123" s="79" t="s">
        <v>50</v>
      </c>
      <c r="O123" s="39"/>
      <c r="P123" s="39"/>
      <c r="Q123" s="39"/>
      <c r="R123" s="151"/>
      <c r="S123" s="39"/>
      <c r="T123" s="15" t="s">
        <v>58</v>
      </c>
      <c r="U123" s="15" t="s">
        <v>54</v>
      </c>
      <c r="V123" s="15" t="s">
        <v>55</v>
      </c>
      <c r="W123" s="40" t="s">
        <v>58</v>
      </c>
    </row>
    <row r="124" spans="2:23" x14ac:dyDescent="0.2">
      <c r="B124" s="20"/>
      <c r="C124" s="15"/>
      <c r="D124" s="15" t="s">
        <v>71</v>
      </c>
      <c r="E124" s="37"/>
      <c r="F124" s="37"/>
      <c r="G124" s="37" t="s">
        <v>58</v>
      </c>
      <c r="H124" s="37" t="s">
        <v>58</v>
      </c>
      <c r="I124" s="63"/>
      <c r="J124" s="15" t="s">
        <v>164</v>
      </c>
      <c r="K124" s="15" t="s">
        <v>73</v>
      </c>
      <c r="L124" s="38" t="s">
        <v>49</v>
      </c>
      <c r="M124" s="16">
        <v>0</v>
      </c>
      <c r="N124" s="79" t="s">
        <v>50</v>
      </c>
      <c r="O124" s="39"/>
      <c r="P124" s="39"/>
      <c r="Q124" s="39"/>
      <c r="R124" s="152"/>
      <c r="S124" s="39"/>
      <c r="T124" s="15" t="s">
        <v>58</v>
      </c>
      <c r="U124" s="15" t="s">
        <v>54</v>
      </c>
      <c r="V124" s="63" t="s">
        <v>55</v>
      </c>
      <c r="W124" s="40" t="s">
        <v>58</v>
      </c>
    </row>
    <row r="125" spans="2:23" ht="25.5" x14ac:dyDescent="0.2">
      <c r="B125" s="20"/>
      <c r="C125" s="15"/>
      <c r="D125" s="38" t="s">
        <v>162</v>
      </c>
      <c r="E125" s="37"/>
      <c r="F125" s="37"/>
      <c r="G125" s="37">
        <v>45283</v>
      </c>
      <c r="H125" s="37">
        <v>45535</v>
      </c>
      <c r="I125" s="63"/>
      <c r="J125" s="15" t="s">
        <v>262</v>
      </c>
      <c r="K125" s="15" t="s">
        <v>73</v>
      </c>
      <c r="L125" s="38" t="s">
        <v>49</v>
      </c>
      <c r="M125" s="17" t="s">
        <v>263</v>
      </c>
      <c r="N125" s="79" t="s">
        <v>50</v>
      </c>
      <c r="O125" s="39"/>
      <c r="P125" s="39"/>
      <c r="Q125" s="39" t="s">
        <v>267</v>
      </c>
      <c r="R125" s="116" t="s">
        <v>285</v>
      </c>
      <c r="S125" s="39"/>
      <c r="T125" s="15" t="s">
        <v>58</v>
      </c>
      <c r="U125" s="15" t="s">
        <v>54</v>
      </c>
      <c r="V125" s="63" t="s">
        <v>79</v>
      </c>
      <c r="W125" s="41" t="s">
        <v>273</v>
      </c>
    </row>
    <row r="126" spans="2:23" ht="13.5" customHeight="1" x14ac:dyDescent="0.2">
      <c r="B126" s="20"/>
      <c r="C126" s="15"/>
      <c r="D126" s="38" t="s">
        <v>44</v>
      </c>
      <c r="E126" s="37"/>
      <c r="F126" s="37"/>
      <c r="G126" s="85">
        <v>45658</v>
      </c>
      <c r="H126" s="85">
        <v>46387</v>
      </c>
      <c r="I126" s="63"/>
      <c r="J126" s="15" t="s">
        <v>165</v>
      </c>
      <c r="K126" s="15" t="s">
        <v>48</v>
      </c>
      <c r="L126" s="38" t="s">
        <v>49</v>
      </c>
      <c r="M126" s="86">
        <f>366.45/365</f>
        <v>1.003972602739726</v>
      </c>
      <c r="N126" s="79" t="s">
        <v>50</v>
      </c>
      <c r="O126" s="39"/>
      <c r="P126" s="39"/>
      <c r="Q126" s="39" t="s">
        <v>160</v>
      </c>
      <c r="R126" s="166" t="s">
        <v>284</v>
      </c>
      <c r="S126" s="39"/>
      <c r="T126" s="15" t="s">
        <v>58</v>
      </c>
      <c r="U126" s="15" t="s">
        <v>54</v>
      </c>
      <c r="V126" s="15" t="s">
        <v>55</v>
      </c>
      <c r="W126" s="40"/>
    </row>
    <row r="127" spans="2:23" x14ac:dyDescent="0.2">
      <c r="B127" s="20"/>
      <c r="C127" s="15"/>
      <c r="D127" s="15" t="s">
        <v>57</v>
      </c>
      <c r="E127" s="37"/>
      <c r="F127" s="37"/>
      <c r="G127" s="37" t="s">
        <v>58</v>
      </c>
      <c r="H127" s="37" t="s">
        <v>58</v>
      </c>
      <c r="I127" s="63"/>
      <c r="J127" s="15" t="s">
        <v>166</v>
      </c>
      <c r="K127" s="15" t="s">
        <v>48</v>
      </c>
      <c r="L127" s="38" t="s">
        <v>49</v>
      </c>
      <c r="M127" s="16">
        <v>0</v>
      </c>
      <c r="N127" s="79" t="s">
        <v>50</v>
      </c>
      <c r="O127" s="39"/>
      <c r="P127" s="39"/>
      <c r="Q127" s="39"/>
      <c r="R127" s="151"/>
      <c r="S127" s="39"/>
      <c r="T127" s="15" t="s">
        <v>58</v>
      </c>
      <c r="U127" s="15" t="s">
        <v>54</v>
      </c>
      <c r="V127" s="15" t="s">
        <v>55</v>
      </c>
      <c r="W127" s="40"/>
    </row>
    <row r="128" spans="2:23" ht="15" customHeight="1" x14ac:dyDescent="0.2">
      <c r="B128" s="20"/>
      <c r="C128" s="15"/>
      <c r="D128" s="38" t="s">
        <v>60</v>
      </c>
      <c r="E128" s="37"/>
      <c r="F128" s="37"/>
      <c r="G128" s="37" t="s">
        <v>58</v>
      </c>
      <c r="H128" s="37" t="s">
        <v>58</v>
      </c>
      <c r="I128" s="63"/>
      <c r="J128" s="15" t="s">
        <v>165</v>
      </c>
      <c r="K128" s="15" t="s">
        <v>48</v>
      </c>
      <c r="L128" s="38" t="s">
        <v>49</v>
      </c>
      <c r="M128" s="16">
        <v>0</v>
      </c>
      <c r="N128" s="79" t="s">
        <v>50</v>
      </c>
      <c r="O128" s="39"/>
      <c r="P128" s="39"/>
      <c r="Q128" s="39"/>
      <c r="R128" s="151"/>
      <c r="S128" s="39"/>
      <c r="T128" s="15" t="s">
        <v>58</v>
      </c>
      <c r="U128" s="15" t="s">
        <v>54</v>
      </c>
      <c r="V128" s="15" t="s">
        <v>55</v>
      </c>
      <c r="W128" s="40"/>
    </row>
    <row r="129" spans="2:23" ht="12.75" customHeight="1" x14ac:dyDescent="0.2">
      <c r="B129" s="20"/>
      <c r="C129" s="15"/>
      <c r="D129" s="15" t="s">
        <v>61</v>
      </c>
      <c r="E129" s="37"/>
      <c r="F129" s="37"/>
      <c r="G129" s="37" t="s">
        <v>58</v>
      </c>
      <c r="H129" s="37" t="s">
        <v>58</v>
      </c>
      <c r="I129" s="63"/>
      <c r="J129" s="15" t="s">
        <v>167</v>
      </c>
      <c r="K129" s="15" t="s">
        <v>48</v>
      </c>
      <c r="L129" s="38" t="s">
        <v>49</v>
      </c>
      <c r="M129" s="16">
        <v>0</v>
      </c>
      <c r="N129" s="79" t="s">
        <v>50</v>
      </c>
      <c r="O129" s="39"/>
      <c r="P129" s="39"/>
      <c r="Q129" s="39"/>
      <c r="R129" s="151"/>
      <c r="S129" s="39"/>
      <c r="T129" s="15" t="s">
        <v>58</v>
      </c>
      <c r="U129" s="15" t="s">
        <v>54</v>
      </c>
      <c r="V129" s="15" t="s">
        <v>55</v>
      </c>
      <c r="W129" s="40"/>
    </row>
    <row r="130" spans="2:23" x14ac:dyDescent="0.2">
      <c r="B130" s="20"/>
      <c r="C130" s="15"/>
      <c r="D130" s="15" t="s">
        <v>63</v>
      </c>
      <c r="E130" s="37"/>
      <c r="F130" s="37"/>
      <c r="G130" s="37" t="s">
        <v>58</v>
      </c>
      <c r="H130" s="37" t="s">
        <v>58</v>
      </c>
      <c r="I130" s="63"/>
      <c r="J130" s="15" t="s">
        <v>167</v>
      </c>
      <c r="K130" s="15" t="s">
        <v>48</v>
      </c>
      <c r="L130" s="38" t="s">
        <v>49</v>
      </c>
      <c r="M130" s="16">
        <v>0</v>
      </c>
      <c r="N130" s="79" t="s">
        <v>50</v>
      </c>
      <c r="O130" s="39"/>
      <c r="P130" s="39"/>
      <c r="Q130" s="39"/>
      <c r="R130" s="151"/>
      <c r="S130" s="39"/>
      <c r="T130" s="15" t="s">
        <v>58</v>
      </c>
      <c r="U130" s="15" t="s">
        <v>54</v>
      </c>
      <c r="V130" s="15" t="s">
        <v>55</v>
      </c>
      <c r="W130" s="40"/>
    </row>
    <row r="131" spans="2:23" x14ac:dyDescent="0.2">
      <c r="B131" s="20"/>
      <c r="C131" s="15"/>
      <c r="D131" s="15" t="s">
        <v>71</v>
      </c>
      <c r="E131" s="37"/>
      <c r="F131" s="37"/>
      <c r="G131" s="37" t="s">
        <v>58</v>
      </c>
      <c r="H131" s="37" t="s">
        <v>58</v>
      </c>
      <c r="I131" s="63"/>
      <c r="J131" s="15" t="s">
        <v>168</v>
      </c>
      <c r="K131" s="15" t="s">
        <v>73</v>
      </c>
      <c r="L131" s="38" t="s">
        <v>49</v>
      </c>
      <c r="M131" s="16">
        <v>0</v>
      </c>
      <c r="N131" s="79" t="s">
        <v>50</v>
      </c>
      <c r="O131" s="39"/>
      <c r="P131" s="39"/>
      <c r="Q131" s="39"/>
      <c r="R131" s="152"/>
      <c r="S131" s="39"/>
      <c r="T131" s="15" t="s">
        <v>58</v>
      </c>
      <c r="U131" s="15" t="s">
        <v>54</v>
      </c>
      <c r="V131" s="15" t="s">
        <v>55</v>
      </c>
      <c r="W131" s="40"/>
    </row>
    <row r="132" spans="2:23" ht="13.5" customHeight="1" x14ac:dyDescent="0.2">
      <c r="B132" s="20"/>
      <c r="C132" s="15"/>
      <c r="D132" s="38" t="s">
        <v>44</v>
      </c>
      <c r="E132" s="37"/>
      <c r="F132" s="37"/>
      <c r="G132" s="85">
        <v>46388</v>
      </c>
      <c r="H132" s="85">
        <v>46752</v>
      </c>
      <c r="I132" s="63"/>
      <c r="J132" s="15" t="s">
        <v>154</v>
      </c>
      <c r="K132" s="15" t="s">
        <v>48</v>
      </c>
      <c r="L132" s="38" t="s">
        <v>49</v>
      </c>
      <c r="M132" s="86">
        <f>366.45/365</f>
        <v>1.003972602739726</v>
      </c>
      <c r="N132" s="79" t="s">
        <v>50</v>
      </c>
      <c r="O132" s="39"/>
      <c r="P132" s="39"/>
      <c r="Q132" s="39" t="s">
        <v>160</v>
      </c>
      <c r="R132" s="166" t="s">
        <v>284</v>
      </c>
      <c r="S132" s="39"/>
      <c r="T132" s="15" t="s">
        <v>58</v>
      </c>
      <c r="U132" s="15" t="s">
        <v>54</v>
      </c>
      <c r="V132" s="15" t="s">
        <v>55</v>
      </c>
      <c r="W132" s="40"/>
    </row>
    <row r="133" spans="2:23" x14ac:dyDescent="0.2">
      <c r="B133" s="20"/>
      <c r="C133" s="15"/>
      <c r="D133" s="15" t="s">
        <v>57</v>
      </c>
      <c r="E133" s="37"/>
      <c r="F133" s="37"/>
      <c r="G133" s="37" t="s">
        <v>58</v>
      </c>
      <c r="H133" s="37" t="s">
        <v>58</v>
      </c>
      <c r="I133" s="63"/>
      <c r="J133" s="15" t="s">
        <v>163</v>
      </c>
      <c r="K133" s="15" t="s">
        <v>48</v>
      </c>
      <c r="L133" s="38" t="s">
        <v>49</v>
      </c>
      <c r="M133" s="16">
        <v>0</v>
      </c>
      <c r="N133" s="79" t="s">
        <v>50</v>
      </c>
      <c r="O133" s="39"/>
      <c r="P133" s="39"/>
      <c r="Q133" s="15"/>
      <c r="R133" s="151"/>
      <c r="S133" s="39"/>
      <c r="T133" s="15" t="s">
        <v>58</v>
      </c>
      <c r="U133" s="15" t="s">
        <v>54</v>
      </c>
      <c r="V133" s="15" t="s">
        <v>55</v>
      </c>
      <c r="W133" s="40"/>
    </row>
    <row r="134" spans="2:23" x14ac:dyDescent="0.2">
      <c r="B134" s="20"/>
      <c r="C134" s="15"/>
      <c r="D134" s="38" t="s">
        <v>60</v>
      </c>
      <c r="E134" s="37"/>
      <c r="F134" s="37"/>
      <c r="G134" s="37" t="s">
        <v>58</v>
      </c>
      <c r="H134" s="37" t="s">
        <v>58</v>
      </c>
      <c r="I134" s="15"/>
      <c r="J134" s="15" t="s">
        <v>154</v>
      </c>
      <c r="K134" s="15" t="s">
        <v>48</v>
      </c>
      <c r="L134" s="38" t="s">
        <v>49</v>
      </c>
      <c r="M134" s="16">
        <v>0</v>
      </c>
      <c r="N134" s="79" t="s">
        <v>50</v>
      </c>
      <c r="O134" s="39"/>
      <c r="P134" s="39"/>
      <c r="Q134" s="15"/>
      <c r="R134" s="151"/>
      <c r="S134" s="39"/>
      <c r="T134" s="15" t="s">
        <v>58</v>
      </c>
      <c r="U134" s="15" t="s">
        <v>54</v>
      </c>
      <c r="V134" s="15" t="s">
        <v>55</v>
      </c>
      <c r="W134" s="40"/>
    </row>
    <row r="135" spans="2:23" ht="12.75" customHeight="1" x14ac:dyDescent="0.2">
      <c r="B135" s="20"/>
      <c r="C135" s="15"/>
      <c r="D135" s="15" t="s">
        <v>61</v>
      </c>
      <c r="E135" s="37"/>
      <c r="F135" s="37"/>
      <c r="G135" s="37" t="s">
        <v>58</v>
      </c>
      <c r="H135" s="37" t="s">
        <v>58</v>
      </c>
      <c r="I135" s="63"/>
      <c r="J135" s="15" t="s">
        <v>126</v>
      </c>
      <c r="K135" s="15" t="s">
        <v>48</v>
      </c>
      <c r="L135" s="38" t="s">
        <v>49</v>
      </c>
      <c r="M135" s="16">
        <v>0</v>
      </c>
      <c r="N135" s="79" t="s">
        <v>50</v>
      </c>
      <c r="O135" s="39"/>
      <c r="P135" s="39"/>
      <c r="Q135" s="15"/>
      <c r="R135" s="151"/>
      <c r="S135" s="39"/>
      <c r="T135" s="15" t="s">
        <v>58</v>
      </c>
      <c r="U135" s="15" t="s">
        <v>54</v>
      </c>
      <c r="V135" s="15" t="s">
        <v>55</v>
      </c>
      <c r="W135" s="40"/>
    </row>
    <row r="136" spans="2:23" x14ac:dyDescent="0.2">
      <c r="B136" s="20"/>
      <c r="C136" s="15"/>
      <c r="D136" s="15" t="s">
        <v>63</v>
      </c>
      <c r="E136" s="37"/>
      <c r="F136" s="37"/>
      <c r="G136" s="37" t="s">
        <v>58</v>
      </c>
      <c r="H136" s="37" t="s">
        <v>58</v>
      </c>
      <c r="I136" s="63"/>
      <c r="J136" s="15" t="s">
        <v>126</v>
      </c>
      <c r="K136" s="15" t="s">
        <v>48</v>
      </c>
      <c r="L136" s="38" t="s">
        <v>49</v>
      </c>
      <c r="M136" s="16">
        <v>0</v>
      </c>
      <c r="N136" s="79" t="s">
        <v>50</v>
      </c>
      <c r="O136" s="39"/>
      <c r="P136" s="39"/>
      <c r="Q136" s="15"/>
      <c r="R136" s="151"/>
      <c r="S136" s="39"/>
      <c r="T136" s="15" t="s">
        <v>58</v>
      </c>
      <c r="U136" s="15" t="s">
        <v>54</v>
      </c>
      <c r="V136" s="15" t="s">
        <v>55</v>
      </c>
      <c r="W136" s="40"/>
    </row>
    <row r="137" spans="2:23" x14ac:dyDescent="0.2">
      <c r="B137" s="20"/>
      <c r="C137" s="15"/>
      <c r="D137" s="15" t="s">
        <v>71</v>
      </c>
      <c r="E137" s="37"/>
      <c r="F137" s="37"/>
      <c r="G137" s="37" t="s">
        <v>58</v>
      </c>
      <c r="H137" s="37" t="s">
        <v>58</v>
      </c>
      <c r="I137" s="15"/>
      <c r="J137" s="15" t="s">
        <v>164</v>
      </c>
      <c r="K137" s="15" t="s">
        <v>73</v>
      </c>
      <c r="L137" s="38" t="s">
        <v>49</v>
      </c>
      <c r="M137" s="16">
        <v>0</v>
      </c>
      <c r="N137" s="79" t="s">
        <v>50</v>
      </c>
      <c r="O137" s="39"/>
      <c r="P137" s="39"/>
      <c r="Q137" s="15"/>
      <c r="R137" s="152"/>
      <c r="S137" s="39"/>
      <c r="T137" s="15" t="s">
        <v>58</v>
      </c>
      <c r="U137" s="15" t="s">
        <v>54</v>
      </c>
      <c r="V137" s="15" t="s">
        <v>55</v>
      </c>
      <c r="W137" s="40"/>
    </row>
    <row r="138" spans="2:23" x14ac:dyDescent="0.2">
      <c r="B138" s="43"/>
      <c r="C138" s="44"/>
      <c r="D138" s="44" t="s">
        <v>74</v>
      </c>
      <c r="E138" s="45"/>
      <c r="F138" s="45"/>
      <c r="G138" s="45">
        <v>43831</v>
      </c>
      <c r="H138" s="45" t="s">
        <v>58</v>
      </c>
      <c r="I138" s="44"/>
      <c r="J138" s="47" t="s">
        <v>75</v>
      </c>
      <c r="K138" s="44"/>
      <c r="L138" s="44" t="s">
        <v>76</v>
      </c>
      <c r="M138" s="47"/>
      <c r="N138" s="48"/>
      <c r="O138" s="48" t="s">
        <v>169</v>
      </c>
      <c r="P138" s="48" t="s">
        <v>78</v>
      </c>
      <c r="Q138" s="44"/>
      <c r="R138" s="44"/>
      <c r="S138" s="153" t="s">
        <v>170</v>
      </c>
      <c r="T138" s="44" t="s">
        <v>58</v>
      </c>
      <c r="U138" s="44" t="s">
        <v>54</v>
      </c>
      <c r="V138" s="44" t="s">
        <v>79</v>
      </c>
      <c r="W138" s="49" t="s">
        <v>80</v>
      </c>
    </row>
    <row r="139" spans="2:23" x14ac:dyDescent="0.2">
      <c r="B139" s="43"/>
      <c r="C139" s="44"/>
      <c r="D139" s="44" t="s">
        <v>81</v>
      </c>
      <c r="E139" s="45"/>
      <c r="F139" s="45"/>
      <c r="G139" s="45" t="s">
        <v>58</v>
      </c>
      <c r="H139" s="45" t="s">
        <v>58</v>
      </c>
      <c r="I139" s="44"/>
      <c r="J139" s="47" t="s">
        <v>58</v>
      </c>
      <c r="K139" s="44"/>
      <c r="L139" s="44" t="s">
        <v>76</v>
      </c>
      <c r="M139" s="47"/>
      <c r="N139" s="48"/>
      <c r="O139" s="48" t="s">
        <v>169</v>
      </c>
      <c r="P139" s="48" t="s">
        <v>78</v>
      </c>
      <c r="Q139" s="44"/>
      <c r="R139" s="44"/>
      <c r="S139" s="154"/>
      <c r="T139" s="44" t="s">
        <v>58</v>
      </c>
      <c r="U139" s="44" t="s">
        <v>54</v>
      </c>
      <c r="V139" s="44" t="s">
        <v>79</v>
      </c>
      <c r="W139" s="49" t="s">
        <v>58</v>
      </c>
    </row>
    <row r="140" spans="2:23" x14ac:dyDescent="0.2">
      <c r="B140" s="43"/>
      <c r="C140" s="44"/>
      <c r="D140" s="44" t="s">
        <v>82</v>
      </c>
      <c r="E140" s="45"/>
      <c r="F140" s="45"/>
      <c r="G140" s="45" t="s">
        <v>58</v>
      </c>
      <c r="H140" s="45" t="s">
        <v>58</v>
      </c>
      <c r="I140" s="44"/>
      <c r="J140" s="47" t="s">
        <v>58</v>
      </c>
      <c r="K140" s="44"/>
      <c r="L140" s="44" t="s">
        <v>76</v>
      </c>
      <c r="M140" s="47"/>
      <c r="N140" s="48"/>
      <c r="O140" s="48" t="s">
        <v>171</v>
      </c>
      <c r="P140" s="48" t="s">
        <v>78</v>
      </c>
      <c r="Q140" s="44"/>
      <c r="R140" s="44"/>
      <c r="S140" s="154"/>
      <c r="T140" s="44" t="s">
        <v>58</v>
      </c>
      <c r="U140" s="44" t="s">
        <v>54</v>
      </c>
      <c r="V140" s="44" t="s">
        <v>79</v>
      </c>
      <c r="W140" s="49" t="s">
        <v>58</v>
      </c>
    </row>
    <row r="141" spans="2:23" x14ac:dyDescent="0.2">
      <c r="B141" s="43"/>
      <c r="C141" s="44"/>
      <c r="D141" s="44" t="s">
        <v>84</v>
      </c>
      <c r="E141" s="45"/>
      <c r="F141" s="45"/>
      <c r="G141" s="45" t="s">
        <v>58</v>
      </c>
      <c r="H141" s="45" t="s">
        <v>58</v>
      </c>
      <c r="I141" s="44"/>
      <c r="J141" s="47" t="s">
        <v>58</v>
      </c>
      <c r="K141" s="44"/>
      <c r="L141" s="44" t="s">
        <v>76</v>
      </c>
      <c r="M141" s="47"/>
      <c r="N141" s="48"/>
      <c r="O141" s="48" t="s">
        <v>169</v>
      </c>
      <c r="P141" s="48" t="s">
        <v>78</v>
      </c>
      <c r="Q141" s="44"/>
      <c r="R141" s="44"/>
      <c r="S141" s="154"/>
      <c r="T141" s="44" t="s">
        <v>58</v>
      </c>
      <c r="U141" s="44" t="s">
        <v>54</v>
      </c>
      <c r="V141" s="44" t="s">
        <v>79</v>
      </c>
      <c r="W141" s="49" t="s">
        <v>58</v>
      </c>
    </row>
    <row r="142" spans="2:23" ht="25.5" x14ac:dyDescent="0.2">
      <c r="B142" s="43"/>
      <c r="C142" s="44"/>
      <c r="D142" s="44" t="s">
        <v>85</v>
      </c>
      <c r="E142" s="45"/>
      <c r="F142" s="45"/>
      <c r="G142" s="45" t="s">
        <v>45</v>
      </c>
      <c r="H142" s="45" t="s">
        <v>58</v>
      </c>
      <c r="I142" s="44"/>
      <c r="J142" s="47" t="s">
        <v>58</v>
      </c>
      <c r="K142" s="44"/>
      <c r="L142" s="44" t="s">
        <v>76</v>
      </c>
      <c r="M142" s="47"/>
      <c r="N142" s="48"/>
      <c r="O142" s="48" t="s">
        <v>171</v>
      </c>
      <c r="P142" s="48" t="s">
        <v>78</v>
      </c>
      <c r="Q142" s="44"/>
      <c r="R142" s="44"/>
      <c r="S142" s="154"/>
      <c r="T142" s="44" t="s">
        <v>58</v>
      </c>
      <c r="U142" s="44" t="s">
        <v>54</v>
      </c>
      <c r="V142" s="44" t="s">
        <v>79</v>
      </c>
      <c r="W142" s="71" t="s">
        <v>172</v>
      </c>
    </row>
    <row r="143" spans="2:23" x14ac:dyDescent="0.2">
      <c r="B143" s="43"/>
      <c r="C143" s="44"/>
      <c r="D143" s="44" t="s">
        <v>87</v>
      </c>
      <c r="E143" s="45"/>
      <c r="F143" s="45"/>
      <c r="G143" s="45" t="s">
        <v>58</v>
      </c>
      <c r="H143" s="45" t="s">
        <v>58</v>
      </c>
      <c r="I143" s="44"/>
      <c r="J143" s="47" t="s">
        <v>58</v>
      </c>
      <c r="K143" s="44"/>
      <c r="L143" s="44" t="s">
        <v>76</v>
      </c>
      <c r="M143" s="47"/>
      <c r="N143" s="48"/>
      <c r="O143" s="48" t="s">
        <v>171</v>
      </c>
      <c r="P143" s="48" t="s">
        <v>78</v>
      </c>
      <c r="Q143" s="44"/>
      <c r="R143" s="44"/>
      <c r="S143" s="154"/>
      <c r="T143" s="44" t="s">
        <v>58</v>
      </c>
      <c r="U143" s="44" t="s">
        <v>54</v>
      </c>
      <c r="V143" s="44" t="s">
        <v>79</v>
      </c>
      <c r="W143" s="49" t="s">
        <v>58</v>
      </c>
    </row>
    <row r="144" spans="2:23" ht="38.25" x14ac:dyDescent="0.2">
      <c r="B144" s="43"/>
      <c r="C144" s="44"/>
      <c r="D144" s="44" t="s">
        <v>88</v>
      </c>
      <c r="E144" s="45"/>
      <c r="F144" s="45"/>
      <c r="G144" s="45" t="s">
        <v>45</v>
      </c>
      <c r="H144" s="45" t="s">
        <v>58</v>
      </c>
      <c r="I144" s="44"/>
      <c r="J144" s="47" t="s">
        <v>58</v>
      </c>
      <c r="K144" s="44"/>
      <c r="L144" s="44" t="s">
        <v>76</v>
      </c>
      <c r="M144" s="47"/>
      <c r="N144" s="48"/>
      <c r="O144" s="48" t="s">
        <v>173</v>
      </c>
      <c r="P144" s="48" t="s">
        <v>78</v>
      </c>
      <c r="Q144" s="44"/>
      <c r="R144" s="44"/>
      <c r="S144" s="154"/>
      <c r="T144" s="44" t="s">
        <v>58</v>
      </c>
      <c r="U144" s="44" t="s">
        <v>54</v>
      </c>
      <c r="V144" s="44" t="s">
        <v>91</v>
      </c>
      <c r="W144" s="71" t="s">
        <v>174</v>
      </c>
    </row>
    <row r="145" spans="2:23" x14ac:dyDescent="0.2">
      <c r="B145" s="43"/>
      <c r="C145" s="44"/>
      <c r="D145" s="44" t="s">
        <v>93</v>
      </c>
      <c r="E145" s="45"/>
      <c r="F145" s="45"/>
      <c r="G145" s="45">
        <v>43831</v>
      </c>
      <c r="H145" s="45" t="s">
        <v>58</v>
      </c>
      <c r="I145" s="44"/>
      <c r="J145" s="47" t="s">
        <v>58</v>
      </c>
      <c r="K145" s="44"/>
      <c r="L145" s="44" t="s">
        <v>76</v>
      </c>
      <c r="M145" s="47"/>
      <c r="N145" s="48"/>
      <c r="O145" s="48" t="s">
        <v>175</v>
      </c>
      <c r="P145" s="48" t="s">
        <v>78</v>
      </c>
      <c r="Q145" s="44"/>
      <c r="R145" s="44"/>
      <c r="S145" s="154"/>
      <c r="T145" s="44" t="s">
        <v>58</v>
      </c>
      <c r="U145" s="44" t="s">
        <v>54</v>
      </c>
      <c r="V145" s="44" t="s">
        <v>91</v>
      </c>
      <c r="W145" s="49"/>
    </row>
    <row r="146" spans="2:23" x14ac:dyDescent="0.2">
      <c r="B146" s="43"/>
      <c r="C146" s="44"/>
      <c r="D146" s="44" t="s">
        <v>95</v>
      </c>
      <c r="E146" s="45"/>
      <c r="F146" s="45"/>
      <c r="G146" s="45" t="s">
        <v>45</v>
      </c>
      <c r="H146" s="45" t="s">
        <v>58</v>
      </c>
      <c r="I146" s="44"/>
      <c r="J146" s="47" t="s">
        <v>58</v>
      </c>
      <c r="K146" s="44"/>
      <c r="L146" s="44" t="s">
        <v>76</v>
      </c>
      <c r="M146" s="47"/>
      <c r="N146" s="48"/>
      <c r="O146" s="48" t="s">
        <v>176</v>
      </c>
      <c r="P146" s="48" t="s">
        <v>78</v>
      </c>
      <c r="Q146" s="44"/>
      <c r="R146" s="44"/>
      <c r="S146" s="154"/>
      <c r="T146" s="44" t="s">
        <v>58</v>
      </c>
      <c r="U146" s="44" t="s">
        <v>54</v>
      </c>
      <c r="V146" s="44" t="s">
        <v>91</v>
      </c>
      <c r="W146" s="49" t="s">
        <v>177</v>
      </c>
    </row>
    <row r="147" spans="2:23" ht="15" customHeight="1" x14ac:dyDescent="0.2">
      <c r="B147" s="43"/>
      <c r="C147" s="44"/>
      <c r="D147" s="44" t="s">
        <v>97</v>
      </c>
      <c r="E147" s="45"/>
      <c r="F147" s="45"/>
      <c r="G147" s="45">
        <v>43831</v>
      </c>
      <c r="H147" s="45" t="s">
        <v>58</v>
      </c>
      <c r="I147" s="44"/>
      <c r="J147" s="47" t="s">
        <v>58</v>
      </c>
      <c r="K147" s="44"/>
      <c r="L147" s="44" t="s">
        <v>76</v>
      </c>
      <c r="M147" s="47"/>
      <c r="N147" s="48"/>
      <c r="O147" s="48" t="s">
        <v>178</v>
      </c>
      <c r="P147" s="48" t="s">
        <v>78</v>
      </c>
      <c r="Q147" s="44"/>
      <c r="R147" s="44"/>
      <c r="S147" s="154"/>
      <c r="T147" s="44" t="s">
        <v>58</v>
      </c>
      <c r="U147" s="44" t="s">
        <v>54</v>
      </c>
      <c r="V147" s="44" t="s">
        <v>91</v>
      </c>
      <c r="W147" s="49"/>
    </row>
    <row r="148" spans="2:23" x14ac:dyDescent="0.2">
      <c r="B148" s="43"/>
      <c r="C148" s="44"/>
      <c r="D148" s="44" t="s">
        <v>99</v>
      </c>
      <c r="E148" s="45"/>
      <c r="F148" s="45"/>
      <c r="G148" s="45" t="s">
        <v>58</v>
      </c>
      <c r="H148" s="45" t="s">
        <v>58</v>
      </c>
      <c r="I148" s="44"/>
      <c r="J148" s="47" t="s">
        <v>58</v>
      </c>
      <c r="K148" s="44"/>
      <c r="L148" s="44" t="s">
        <v>76</v>
      </c>
      <c r="M148" s="47"/>
      <c r="N148" s="48"/>
      <c r="O148" s="48" t="s">
        <v>179</v>
      </c>
      <c r="P148" s="48" t="s">
        <v>78</v>
      </c>
      <c r="Q148" s="44"/>
      <c r="R148" s="44"/>
      <c r="S148" s="154"/>
      <c r="T148" s="44" t="s">
        <v>58</v>
      </c>
      <c r="U148" s="44" t="s">
        <v>54</v>
      </c>
      <c r="V148" s="44" t="s">
        <v>91</v>
      </c>
      <c r="W148" s="49"/>
    </row>
    <row r="149" spans="2:23" ht="12.75" customHeight="1" thickBot="1" x14ac:dyDescent="0.25">
      <c r="B149" s="50"/>
      <c r="C149" s="51"/>
      <c r="D149" s="51" t="s">
        <v>100</v>
      </c>
      <c r="E149" s="52"/>
      <c r="F149" s="52"/>
      <c r="G149" s="52" t="s">
        <v>58</v>
      </c>
      <c r="H149" s="52" t="s">
        <v>58</v>
      </c>
      <c r="I149" s="51"/>
      <c r="J149" s="53" t="s">
        <v>58</v>
      </c>
      <c r="K149" s="51"/>
      <c r="L149" s="51" t="s">
        <v>76</v>
      </c>
      <c r="M149" s="53"/>
      <c r="N149" s="54"/>
      <c r="O149" s="54" t="s">
        <v>179</v>
      </c>
      <c r="P149" s="54" t="s">
        <v>78</v>
      </c>
      <c r="Q149" s="51"/>
      <c r="R149" s="51"/>
      <c r="S149" s="155"/>
      <c r="T149" s="51" t="s">
        <v>58</v>
      </c>
      <c r="U149" s="51" t="s">
        <v>54</v>
      </c>
      <c r="V149" s="51" t="s">
        <v>91</v>
      </c>
      <c r="W149" s="55"/>
    </row>
    <row r="150" spans="2:23" x14ac:dyDescent="0.2">
      <c r="B150" s="31" t="s">
        <v>43</v>
      </c>
      <c r="C150" s="74" t="s">
        <v>186</v>
      </c>
      <c r="D150" s="32" t="s">
        <v>60</v>
      </c>
      <c r="E150" s="33">
        <v>43733</v>
      </c>
      <c r="F150" s="33">
        <v>43810</v>
      </c>
      <c r="G150" s="33" t="s">
        <v>181</v>
      </c>
      <c r="H150" s="33">
        <v>45565</v>
      </c>
      <c r="I150" s="32" t="s">
        <v>46</v>
      </c>
      <c r="J150" s="56">
        <v>0</v>
      </c>
      <c r="K150" s="32" t="s">
        <v>48</v>
      </c>
      <c r="L150" s="32" t="s">
        <v>49</v>
      </c>
      <c r="M150" s="56">
        <v>0</v>
      </c>
      <c r="N150" s="35" t="s">
        <v>50</v>
      </c>
      <c r="O150" s="57"/>
      <c r="P150" s="35"/>
      <c r="Q150" s="114" t="s">
        <v>182</v>
      </c>
      <c r="R150" s="102" t="s">
        <v>156</v>
      </c>
      <c r="S150" s="32"/>
      <c r="T150" s="32" t="s">
        <v>53</v>
      </c>
      <c r="U150" s="32" t="s">
        <v>54</v>
      </c>
      <c r="V150" s="32" t="s">
        <v>55</v>
      </c>
      <c r="W150" s="36" t="s">
        <v>183</v>
      </c>
    </row>
    <row r="151" spans="2:23" x14ac:dyDescent="0.2">
      <c r="B151" s="20"/>
      <c r="C151" s="15"/>
      <c r="D151" s="15" t="s">
        <v>61</v>
      </c>
      <c r="E151" s="37"/>
      <c r="F151" s="37"/>
      <c r="G151" s="37">
        <v>43739</v>
      </c>
      <c r="H151" s="37" t="s">
        <v>58</v>
      </c>
      <c r="I151" s="15"/>
      <c r="J151" s="16">
        <f>J150/4</f>
        <v>0</v>
      </c>
      <c r="K151" s="15" t="s">
        <v>48</v>
      </c>
      <c r="L151" s="15" t="s">
        <v>49</v>
      </c>
      <c r="M151" s="16">
        <v>0</v>
      </c>
      <c r="N151" s="39" t="s">
        <v>50</v>
      </c>
      <c r="O151" s="19"/>
      <c r="P151" s="39"/>
      <c r="Q151" s="88"/>
      <c r="R151" s="87"/>
      <c r="S151" s="15"/>
      <c r="T151" s="15" t="s">
        <v>58</v>
      </c>
      <c r="U151" s="15" t="s">
        <v>54</v>
      </c>
      <c r="V151" s="15" t="s">
        <v>55</v>
      </c>
      <c r="W151" s="40"/>
    </row>
    <row r="152" spans="2:23" x14ac:dyDescent="0.2">
      <c r="B152" s="20"/>
      <c r="C152" s="15"/>
      <c r="D152" s="15" t="s">
        <v>44</v>
      </c>
      <c r="E152" s="37"/>
      <c r="F152" s="37"/>
      <c r="G152" s="37" t="s">
        <v>58</v>
      </c>
      <c r="H152" s="37" t="s">
        <v>58</v>
      </c>
      <c r="I152" s="15"/>
      <c r="J152" s="16">
        <f>J150</f>
        <v>0</v>
      </c>
      <c r="K152" s="15" t="s">
        <v>48</v>
      </c>
      <c r="L152" s="15" t="s">
        <v>49</v>
      </c>
      <c r="M152" s="16">
        <v>0</v>
      </c>
      <c r="N152" s="39" t="s">
        <v>50</v>
      </c>
      <c r="O152" s="19"/>
      <c r="P152" s="39"/>
      <c r="Q152" s="88"/>
      <c r="R152" s="87"/>
      <c r="S152" s="15"/>
      <c r="T152" s="15" t="s">
        <v>58</v>
      </c>
      <c r="U152" s="15" t="s">
        <v>54</v>
      </c>
      <c r="V152" s="15" t="s">
        <v>55</v>
      </c>
      <c r="W152" s="40"/>
    </row>
    <row r="153" spans="2:23" x14ac:dyDescent="0.2">
      <c r="B153" s="20"/>
      <c r="C153" s="15"/>
      <c r="D153" s="15" t="s">
        <v>63</v>
      </c>
      <c r="E153" s="37"/>
      <c r="F153" s="37"/>
      <c r="G153" s="37" t="s">
        <v>58</v>
      </c>
      <c r="H153" s="37" t="s">
        <v>58</v>
      </c>
      <c r="I153" s="15"/>
      <c r="J153" s="16">
        <f>J151</f>
        <v>0</v>
      </c>
      <c r="K153" s="15" t="s">
        <v>48</v>
      </c>
      <c r="L153" s="15" t="s">
        <v>49</v>
      </c>
      <c r="M153" s="16">
        <v>0</v>
      </c>
      <c r="N153" s="39" t="s">
        <v>50</v>
      </c>
      <c r="O153" s="19"/>
      <c r="P153" s="39"/>
      <c r="Q153" s="88"/>
      <c r="R153" s="87"/>
      <c r="S153" s="15"/>
      <c r="T153" s="15" t="s">
        <v>58</v>
      </c>
      <c r="U153" s="15" t="s">
        <v>54</v>
      </c>
      <c r="V153" s="15" t="s">
        <v>55</v>
      </c>
      <c r="W153" s="40"/>
    </row>
    <row r="154" spans="2:23" ht="12.75" customHeight="1" x14ac:dyDescent="0.2">
      <c r="B154" s="20"/>
      <c r="C154" s="15"/>
      <c r="D154" s="15" t="s">
        <v>110</v>
      </c>
      <c r="E154" s="37"/>
      <c r="F154" s="62"/>
      <c r="G154" s="37" t="s">
        <v>181</v>
      </c>
      <c r="H154" s="37" t="s">
        <v>58</v>
      </c>
      <c r="I154" s="15"/>
      <c r="J154" s="16">
        <f>J153*2</f>
        <v>0</v>
      </c>
      <c r="K154" s="15" t="s">
        <v>48</v>
      </c>
      <c r="L154" s="15" t="s">
        <v>49</v>
      </c>
      <c r="M154" s="16">
        <v>0</v>
      </c>
      <c r="N154" s="39" t="s">
        <v>50</v>
      </c>
      <c r="O154" s="19"/>
      <c r="P154" s="39"/>
      <c r="Q154" s="88"/>
      <c r="R154" s="87"/>
      <c r="S154" s="63"/>
      <c r="T154" s="15" t="s">
        <v>58</v>
      </c>
      <c r="U154" s="15" t="s">
        <v>54</v>
      </c>
      <c r="V154" s="15" t="s">
        <v>55</v>
      </c>
      <c r="W154" s="40" t="s">
        <v>184</v>
      </c>
    </row>
    <row r="155" spans="2:23" x14ac:dyDescent="0.2">
      <c r="B155" s="20"/>
      <c r="C155" s="15"/>
      <c r="D155" s="15" t="s">
        <v>185</v>
      </c>
      <c r="E155" s="37"/>
      <c r="F155" s="62"/>
      <c r="G155" s="37">
        <v>43739</v>
      </c>
      <c r="H155" s="37" t="s">
        <v>58</v>
      </c>
      <c r="I155" s="15"/>
      <c r="J155" s="16">
        <v>0</v>
      </c>
      <c r="K155" s="15" t="s">
        <v>48</v>
      </c>
      <c r="L155" s="15" t="s">
        <v>49</v>
      </c>
      <c r="M155" s="16">
        <v>0</v>
      </c>
      <c r="N155" s="39" t="s">
        <v>50</v>
      </c>
      <c r="O155" s="19"/>
      <c r="P155" s="39"/>
      <c r="Q155" s="88"/>
      <c r="R155" s="87"/>
      <c r="S155" s="63"/>
      <c r="T155" s="15" t="s">
        <v>58</v>
      </c>
      <c r="U155" s="15" t="s">
        <v>54</v>
      </c>
      <c r="V155" s="15" t="s">
        <v>55</v>
      </c>
      <c r="W155" s="40"/>
    </row>
    <row r="156" spans="2:23" x14ac:dyDescent="0.2">
      <c r="B156" s="20"/>
      <c r="C156" s="15"/>
      <c r="D156" s="15" t="s">
        <v>71</v>
      </c>
      <c r="E156" s="37"/>
      <c r="F156" s="37"/>
      <c r="G156" s="85">
        <v>45108</v>
      </c>
      <c r="H156" s="37">
        <v>45351</v>
      </c>
      <c r="I156" s="15"/>
      <c r="J156" s="16">
        <v>2000000</v>
      </c>
      <c r="K156" s="15" t="s">
        <v>73</v>
      </c>
      <c r="L156" s="15" t="s">
        <v>49</v>
      </c>
      <c r="M156" s="16">
        <v>0</v>
      </c>
      <c r="N156" s="39" t="s">
        <v>50</v>
      </c>
      <c r="O156" s="19"/>
      <c r="P156" s="19"/>
      <c r="Q156" s="19"/>
      <c r="R156" s="19"/>
      <c r="S156" s="63"/>
      <c r="T156" s="15" t="s">
        <v>58</v>
      </c>
      <c r="U156" s="15" t="s">
        <v>54</v>
      </c>
      <c r="V156" s="15" t="s">
        <v>55</v>
      </c>
      <c r="W156" s="40"/>
    </row>
    <row r="157" spans="2:23" x14ac:dyDescent="0.2">
      <c r="B157" s="20"/>
      <c r="C157" s="15"/>
      <c r="D157" s="15" t="s">
        <v>71</v>
      </c>
      <c r="E157" s="37"/>
      <c r="F157" s="37"/>
      <c r="G157" s="85">
        <v>45352</v>
      </c>
      <c r="H157" s="37">
        <v>45473</v>
      </c>
      <c r="I157" s="15"/>
      <c r="J157" s="16">
        <v>0</v>
      </c>
      <c r="K157" s="15" t="s">
        <v>73</v>
      </c>
      <c r="L157" s="15" t="s">
        <v>49</v>
      </c>
      <c r="M157" s="16">
        <v>0</v>
      </c>
      <c r="N157" s="39" t="s">
        <v>50</v>
      </c>
      <c r="O157" s="19"/>
      <c r="P157" s="19"/>
      <c r="Q157" s="19"/>
      <c r="R157" s="19"/>
      <c r="S157" s="63"/>
      <c r="T157" s="15" t="s">
        <v>58</v>
      </c>
      <c r="U157" s="15" t="s">
        <v>54</v>
      </c>
      <c r="V157" s="15" t="s">
        <v>55</v>
      </c>
      <c r="W157" s="40"/>
    </row>
    <row r="158" spans="2:23" x14ac:dyDescent="0.2">
      <c r="B158" s="20"/>
      <c r="C158" s="15"/>
      <c r="D158" s="15" t="s">
        <v>71</v>
      </c>
      <c r="E158" s="37"/>
      <c r="F158" s="37"/>
      <c r="G158" s="85">
        <v>45474</v>
      </c>
      <c r="H158" s="37">
        <v>45565</v>
      </c>
      <c r="I158" s="15"/>
      <c r="J158" s="16">
        <v>2000000</v>
      </c>
      <c r="K158" s="15" t="s">
        <v>73</v>
      </c>
      <c r="L158" s="15" t="s">
        <v>49</v>
      </c>
      <c r="M158" s="16">
        <v>0</v>
      </c>
      <c r="N158" s="39" t="s">
        <v>50</v>
      </c>
      <c r="O158" s="19"/>
      <c r="P158" s="19"/>
      <c r="Q158" s="19"/>
      <c r="R158" s="19"/>
      <c r="S158" s="63"/>
      <c r="T158" s="15" t="s">
        <v>58</v>
      </c>
      <c r="U158" s="15" t="s">
        <v>54</v>
      </c>
      <c r="V158" s="15" t="s">
        <v>55</v>
      </c>
      <c r="W158" s="40"/>
    </row>
    <row r="159" spans="2:23" x14ac:dyDescent="0.2">
      <c r="B159" s="43"/>
      <c r="C159" s="44"/>
      <c r="D159" s="44" t="s">
        <v>74</v>
      </c>
      <c r="E159" s="45"/>
      <c r="F159" s="45"/>
      <c r="G159" s="45">
        <v>43739</v>
      </c>
      <c r="H159" s="45" t="s">
        <v>58</v>
      </c>
      <c r="I159" s="44"/>
      <c r="J159" s="47" t="s">
        <v>75</v>
      </c>
      <c r="K159" s="44"/>
      <c r="L159" s="44" t="s">
        <v>76</v>
      </c>
      <c r="M159" s="44"/>
      <c r="N159" s="48"/>
      <c r="O159" s="65">
        <v>8.2000000000000003E-2</v>
      </c>
      <c r="P159" s="48" t="s">
        <v>78</v>
      </c>
      <c r="Q159" s="44"/>
      <c r="R159" s="69"/>
      <c r="S159" s="153" t="s">
        <v>161</v>
      </c>
      <c r="T159" s="44" t="s">
        <v>58</v>
      </c>
      <c r="U159" s="44" t="s">
        <v>54</v>
      </c>
      <c r="V159" s="44" t="s">
        <v>79</v>
      </c>
      <c r="W159" s="49" t="s">
        <v>80</v>
      </c>
    </row>
    <row r="160" spans="2:23" x14ac:dyDescent="0.2">
      <c r="B160" s="43"/>
      <c r="C160" s="44"/>
      <c r="D160" s="44" t="s">
        <v>81</v>
      </c>
      <c r="E160" s="45"/>
      <c r="F160" s="45"/>
      <c r="G160" s="45" t="s">
        <v>58</v>
      </c>
      <c r="H160" s="45" t="s">
        <v>58</v>
      </c>
      <c r="I160" s="44"/>
      <c r="J160" s="47" t="s">
        <v>58</v>
      </c>
      <c r="K160" s="44"/>
      <c r="L160" s="44" t="s">
        <v>76</v>
      </c>
      <c r="M160" s="44"/>
      <c r="N160" s="48"/>
      <c r="O160" s="65">
        <v>8.2000000000000003E-2</v>
      </c>
      <c r="P160" s="48" t="s">
        <v>78</v>
      </c>
      <c r="Q160" s="44"/>
      <c r="R160" s="69"/>
      <c r="S160" s="154"/>
      <c r="T160" s="44" t="s">
        <v>58</v>
      </c>
      <c r="U160" s="44" t="s">
        <v>54</v>
      </c>
      <c r="V160" s="44" t="s">
        <v>79</v>
      </c>
      <c r="W160" s="49" t="s">
        <v>58</v>
      </c>
    </row>
    <row r="161" spans="2:23" x14ac:dyDescent="0.2">
      <c r="B161" s="43"/>
      <c r="C161" s="44"/>
      <c r="D161" s="44" t="s">
        <v>82</v>
      </c>
      <c r="E161" s="45"/>
      <c r="F161" s="45"/>
      <c r="G161" s="45" t="s">
        <v>58</v>
      </c>
      <c r="H161" s="45" t="s">
        <v>58</v>
      </c>
      <c r="I161" s="44"/>
      <c r="J161" s="47" t="s">
        <v>58</v>
      </c>
      <c r="K161" s="44"/>
      <c r="L161" s="44" t="s">
        <v>76</v>
      </c>
      <c r="M161" s="44"/>
      <c r="N161" s="48"/>
      <c r="O161" s="65">
        <v>4.1000000000000002E-2</v>
      </c>
      <c r="P161" s="48" t="s">
        <v>78</v>
      </c>
      <c r="Q161" s="44"/>
      <c r="R161" s="69"/>
      <c r="S161" s="154"/>
      <c r="T161" s="44" t="s">
        <v>58</v>
      </c>
      <c r="U161" s="44" t="s">
        <v>54</v>
      </c>
      <c r="V161" s="44" t="s">
        <v>79</v>
      </c>
      <c r="W161" s="49" t="s">
        <v>58</v>
      </c>
    </row>
    <row r="162" spans="2:23" x14ac:dyDescent="0.2">
      <c r="B162" s="43"/>
      <c r="C162" s="44"/>
      <c r="D162" s="44" t="s">
        <v>84</v>
      </c>
      <c r="E162" s="45"/>
      <c r="F162" s="45"/>
      <c r="G162" s="45" t="s">
        <v>58</v>
      </c>
      <c r="H162" s="45" t="s">
        <v>58</v>
      </c>
      <c r="I162" s="44"/>
      <c r="J162" s="47" t="s">
        <v>58</v>
      </c>
      <c r="K162" s="44"/>
      <c r="L162" s="44" t="s">
        <v>76</v>
      </c>
      <c r="M162" s="44"/>
      <c r="N162" s="48"/>
      <c r="O162" s="65">
        <v>8.2000000000000003E-2</v>
      </c>
      <c r="P162" s="48" t="s">
        <v>78</v>
      </c>
      <c r="Q162" s="44"/>
      <c r="R162" s="69"/>
      <c r="S162" s="154"/>
      <c r="T162" s="44" t="s">
        <v>58</v>
      </c>
      <c r="U162" s="44" t="s">
        <v>54</v>
      </c>
      <c r="V162" s="44" t="s">
        <v>79</v>
      </c>
      <c r="W162" s="49" t="s">
        <v>58</v>
      </c>
    </row>
    <row r="163" spans="2:23" x14ac:dyDescent="0.2">
      <c r="B163" s="43"/>
      <c r="C163" s="44"/>
      <c r="D163" s="44" t="s">
        <v>85</v>
      </c>
      <c r="E163" s="45"/>
      <c r="F163" s="45"/>
      <c r="G163" s="45" t="s">
        <v>58</v>
      </c>
      <c r="H163" s="45" t="s">
        <v>58</v>
      </c>
      <c r="I163" s="44"/>
      <c r="J163" s="47" t="s">
        <v>58</v>
      </c>
      <c r="K163" s="44"/>
      <c r="L163" s="44" t="s">
        <v>76</v>
      </c>
      <c r="M163" s="44"/>
      <c r="N163" s="48"/>
      <c r="O163" s="65">
        <v>1.41E-2</v>
      </c>
      <c r="P163" s="48" t="s">
        <v>78</v>
      </c>
      <c r="Q163" s="44"/>
      <c r="R163" s="69"/>
      <c r="S163" s="154"/>
      <c r="T163" s="44" t="s">
        <v>58</v>
      </c>
      <c r="U163" s="44" t="s">
        <v>54</v>
      </c>
      <c r="V163" s="44" t="s">
        <v>79</v>
      </c>
      <c r="W163" s="49" t="s">
        <v>58</v>
      </c>
    </row>
    <row r="164" spans="2:23" x14ac:dyDescent="0.2">
      <c r="B164" s="43"/>
      <c r="C164" s="44"/>
      <c r="D164" s="44" t="s">
        <v>87</v>
      </c>
      <c r="E164" s="45"/>
      <c r="F164" s="45"/>
      <c r="G164" s="45" t="s">
        <v>58</v>
      </c>
      <c r="H164" s="45" t="s">
        <v>58</v>
      </c>
      <c r="I164" s="44"/>
      <c r="J164" s="47" t="s">
        <v>58</v>
      </c>
      <c r="K164" s="44"/>
      <c r="L164" s="44" t="s">
        <v>76</v>
      </c>
      <c r="M164" s="44"/>
      <c r="N164" s="48"/>
      <c r="O164" s="65">
        <v>1.41E-2</v>
      </c>
      <c r="P164" s="48" t="s">
        <v>78</v>
      </c>
      <c r="Q164" s="44"/>
      <c r="R164" s="69"/>
      <c r="S164" s="154"/>
      <c r="T164" s="44" t="s">
        <v>58</v>
      </c>
      <c r="U164" s="44" t="s">
        <v>54</v>
      </c>
      <c r="V164" s="44" t="s">
        <v>79</v>
      </c>
      <c r="W164" s="49" t="s">
        <v>58</v>
      </c>
    </row>
    <row r="165" spans="2:23" x14ac:dyDescent="0.2">
      <c r="B165" s="43"/>
      <c r="C165" s="44"/>
      <c r="D165" s="44" t="s">
        <v>88</v>
      </c>
      <c r="E165" s="45"/>
      <c r="F165" s="45"/>
      <c r="G165" s="45" t="s">
        <v>58</v>
      </c>
      <c r="H165" s="45" t="s">
        <v>58</v>
      </c>
      <c r="I165" s="44"/>
      <c r="J165" s="47" t="s">
        <v>58</v>
      </c>
      <c r="K165" s="44"/>
      <c r="L165" s="44" t="s">
        <v>76</v>
      </c>
      <c r="M165" s="44"/>
      <c r="N165" s="48"/>
      <c r="O165" s="65">
        <v>0.85</v>
      </c>
      <c r="P165" s="48" t="s">
        <v>78</v>
      </c>
      <c r="Q165" s="44"/>
      <c r="R165" s="69"/>
      <c r="S165" s="154"/>
      <c r="T165" s="44" t="s">
        <v>58</v>
      </c>
      <c r="U165" s="44" t="s">
        <v>54</v>
      </c>
      <c r="V165" s="44" t="s">
        <v>91</v>
      </c>
      <c r="W165" s="49"/>
    </row>
    <row r="166" spans="2:23" ht="15" customHeight="1" x14ac:dyDescent="0.2">
      <c r="B166" s="43"/>
      <c r="C166" s="44"/>
      <c r="D166" s="44" t="s">
        <v>93</v>
      </c>
      <c r="E166" s="45"/>
      <c r="F166" s="45"/>
      <c r="G166" s="45" t="s">
        <v>58</v>
      </c>
      <c r="H166" s="45" t="s">
        <v>58</v>
      </c>
      <c r="I166" s="44"/>
      <c r="J166" s="44" t="s">
        <v>58</v>
      </c>
      <c r="K166" s="44"/>
      <c r="L166" s="44" t="s">
        <v>76</v>
      </c>
      <c r="M166" s="44"/>
      <c r="N166" s="48"/>
      <c r="O166" s="65">
        <v>0.85</v>
      </c>
      <c r="P166" s="48" t="s">
        <v>78</v>
      </c>
      <c r="Q166" s="44"/>
      <c r="R166" s="69"/>
      <c r="S166" s="154"/>
      <c r="T166" s="44" t="s">
        <v>58</v>
      </c>
      <c r="U166" s="44" t="s">
        <v>54</v>
      </c>
      <c r="V166" s="44" t="s">
        <v>91</v>
      </c>
      <c r="W166" s="49"/>
    </row>
    <row r="167" spans="2:23" x14ac:dyDescent="0.2">
      <c r="B167" s="43"/>
      <c r="C167" s="44"/>
      <c r="D167" s="44" t="s">
        <v>95</v>
      </c>
      <c r="E167" s="45"/>
      <c r="F167" s="45"/>
      <c r="G167" s="45" t="s">
        <v>58</v>
      </c>
      <c r="H167" s="45" t="s">
        <v>58</v>
      </c>
      <c r="I167" s="44"/>
      <c r="J167" s="44" t="s">
        <v>58</v>
      </c>
      <c r="K167" s="44"/>
      <c r="L167" s="44" t="s">
        <v>76</v>
      </c>
      <c r="M167" s="44"/>
      <c r="N167" s="48"/>
      <c r="O167" s="65">
        <v>1.66</v>
      </c>
      <c r="P167" s="48" t="s">
        <v>78</v>
      </c>
      <c r="Q167" s="44"/>
      <c r="R167" s="69"/>
      <c r="S167" s="154"/>
      <c r="T167" s="44" t="s">
        <v>58</v>
      </c>
      <c r="U167" s="44" t="s">
        <v>54</v>
      </c>
      <c r="V167" s="44" t="s">
        <v>91</v>
      </c>
      <c r="W167" s="49"/>
    </row>
    <row r="168" spans="2:23" ht="12.75" customHeight="1" x14ac:dyDescent="0.2">
      <c r="B168" s="43"/>
      <c r="C168" s="44"/>
      <c r="D168" s="44" t="s">
        <v>97</v>
      </c>
      <c r="E168" s="45"/>
      <c r="F168" s="45"/>
      <c r="G168" s="45" t="s">
        <v>58</v>
      </c>
      <c r="H168" s="45" t="s">
        <v>58</v>
      </c>
      <c r="I168" s="44"/>
      <c r="J168" s="44" t="s">
        <v>58</v>
      </c>
      <c r="K168" s="44"/>
      <c r="L168" s="44" t="s">
        <v>76</v>
      </c>
      <c r="M168" s="44"/>
      <c r="N168" s="48"/>
      <c r="O168" s="65">
        <v>3.74</v>
      </c>
      <c r="P168" s="48" t="s">
        <v>78</v>
      </c>
      <c r="Q168" s="44"/>
      <c r="R168" s="69"/>
      <c r="S168" s="154"/>
      <c r="T168" s="44" t="s">
        <v>58</v>
      </c>
      <c r="U168" s="44" t="s">
        <v>54</v>
      </c>
      <c r="V168" s="44" t="s">
        <v>91</v>
      </c>
      <c r="W168" s="49"/>
    </row>
    <row r="169" spans="2:23" x14ac:dyDescent="0.2">
      <c r="B169" s="43"/>
      <c r="C169" s="44"/>
      <c r="D169" s="44" t="s">
        <v>99</v>
      </c>
      <c r="E169" s="45"/>
      <c r="F169" s="45"/>
      <c r="G169" s="45" t="s">
        <v>58</v>
      </c>
      <c r="H169" s="45" t="s">
        <v>58</v>
      </c>
      <c r="I169" s="44"/>
      <c r="J169" s="44" t="s">
        <v>58</v>
      </c>
      <c r="K169" s="44"/>
      <c r="L169" s="44" t="s">
        <v>76</v>
      </c>
      <c r="M169" s="44"/>
      <c r="N169" s="48"/>
      <c r="O169" s="65">
        <v>10.37</v>
      </c>
      <c r="P169" s="48" t="s">
        <v>78</v>
      </c>
      <c r="Q169" s="44"/>
      <c r="R169" s="69"/>
      <c r="S169" s="154"/>
      <c r="T169" s="44" t="s">
        <v>58</v>
      </c>
      <c r="U169" s="44" t="s">
        <v>54</v>
      </c>
      <c r="V169" s="44" t="s">
        <v>91</v>
      </c>
      <c r="W169" s="49"/>
    </row>
    <row r="170" spans="2:23" ht="13.5" thickBot="1" x14ac:dyDescent="0.25">
      <c r="B170" s="50"/>
      <c r="C170" s="51"/>
      <c r="D170" s="51" t="s">
        <v>100</v>
      </c>
      <c r="E170" s="52"/>
      <c r="F170" s="52"/>
      <c r="G170" s="52" t="s">
        <v>58</v>
      </c>
      <c r="H170" s="52" t="s">
        <v>58</v>
      </c>
      <c r="I170" s="51"/>
      <c r="J170" s="51" t="s">
        <v>58</v>
      </c>
      <c r="K170" s="51"/>
      <c r="L170" s="51" t="s">
        <v>76</v>
      </c>
      <c r="M170" s="51"/>
      <c r="N170" s="54"/>
      <c r="O170" s="72">
        <v>10.37</v>
      </c>
      <c r="P170" s="54" t="s">
        <v>78</v>
      </c>
      <c r="Q170" s="51"/>
      <c r="R170" s="73"/>
      <c r="S170" s="155"/>
      <c r="T170" s="51" t="s">
        <v>58</v>
      </c>
      <c r="U170" s="51" t="s">
        <v>54</v>
      </c>
      <c r="V170" s="51" t="s">
        <v>91</v>
      </c>
      <c r="W170" s="55"/>
    </row>
    <row r="171" spans="2:23" x14ac:dyDescent="0.2">
      <c r="B171" s="31" t="s">
        <v>43</v>
      </c>
      <c r="C171" s="74" t="s">
        <v>192</v>
      </c>
      <c r="D171" s="32" t="s">
        <v>44</v>
      </c>
      <c r="E171" s="33">
        <v>43881</v>
      </c>
      <c r="F171" s="33">
        <v>44687</v>
      </c>
      <c r="G171" s="33" t="s">
        <v>187</v>
      </c>
      <c r="H171" s="33">
        <v>46022</v>
      </c>
      <c r="I171" s="32" t="s">
        <v>46</v>
      </c>
      <c r="J171" s="56">
        <v>12000</v>
      </c>
      <c r="K171" s="32" t="s">
        <v>48</v>
      </c>
      <c r="L171" s="32" t="s">
        <v>49</v>
      </c>
      <c r="M171" s="34">
        <f>345.25/365</f>
        <v>0.94589041095890414</v>
      </c>
      <c r="N171" s="35" t="s">
        <v>50</v>
      </c>
      <c r="O171" s="57"/>
      <c r="P171" s="35"/>
      <c r="Q171" s="32" t="s">
        <v>188</v>
      </c>
      <c r="R171" s="150" t="s">
        <v>284</v>
      </c>
      <c r="S171" s="32"/>
      <c r="T171" s="32" t="s">
        <v>53</v>
      </c>
      <c r="U171" s="32" t="s">
        <v>54</v>
      </c>
      <c r="V171" s="32" t="s">
        <v>55</v>
      </c>
      <c r="W171" s="36" t="s">
        <v>189</v>
      </c>
    </row>
    <row r="172" spans="2:23" x14ac:dyDescent="0.2">
      <c r="B172" s="20"/>
      <c r="C172" s="15"/>
      <c r="D172" s="15" t="s">
        <v>60</v>
      </c>
      <c r="E172" s="37"/>
      <c r="F172" s="37"/>
      <c r="G172" s="37" t="s">
        <v>58</v>
      </c>
      <c r="H172" s="37"/>
      <c r="I172" s="15"/>
      <c r="J172" s="16">
        <v>12000</v>
      </c>
      <c r="K172" s="15" t="s">
        <v>48</v>
      </c>
      <c r="L172" s="15" t="s">
        <v>49</v>
      </c>
      <c r="M172" s="16">
        <v>0</v>
      </c>
      <c r="N172" s="39" t="s">
        <v>50</v>
      </c>
      <c r="O172" s="19"/>
      <c r="P172" s="39"/>
      <c r="Q172" s="15"/>
      <c r="R172" s="151"/>
      <c r="S172" s="15"/>
      <c r="T172" s="15" t="s">
        <v>58</v>
      </c>
      <c r="U172" s="15" t="s">
        <v>54</v>
      </c>
      <c r="V172" s="15" t="s">
        <v>55</v>
      </c>
      <c r="W172" s="40" t="s">
        <v>58</v>
      </c>
    </row>
    <row r="173" spans="2:23" x14ac:dyDescent="0.2">
      <c r="B173" s="20"/>
      <c r="C173" s="15"/>
      <c r="D173" s="15" t="s">
        <v>61</v>
      </c>
      <c r="E173" s="37"/>
      <c r="F173" s="37"/>
      <c r="G173" s="37" t="s">
        <v>58</v>
      </c>
      <c r="H173" s="37"/>
      <c r="I173" s="15"/>
      <c r="J173" s="16">
        <v>3000</v>
      </c>
      <c r="K173" s="15" t="s">
        <v>48</v>
      </c>
      <c r="L173" s="15" t="s">
        <v>49</v>
      </c>
      <c r="M173" s="16">
        <v>0</v>
      </c>
      <c r="N173" s="39" t="s">
        <v>50</v>
      </c>
      <c r="O173" s="19"/>
      <c r="P173" s="39"/>
      <c r="Q173" s="15"/>
      <c r="R173" s="151"/>
      <c r="S173" s="15"/>
      <c r="T173" s="15" t="s">
        <v>58</v>
      </c>
      <c r="U173" s="15" t="s">
        <v>54</v>
      </c>
      <c r="V173" s="15" t="s">
        <v>55</v>
      </c>
      <c r="W173" s="40" t="s">
        <v>58</v>
      </c>
    </row>
    <row r="174" spans="2:23" ht="12.75" customHeight="1" x14ac:dyDescent="0.2">
      <c r="B174" s="20"/>
      <c r="C174" s="15"/>
      <c r="D174" s="15" t="s">
        <v>63</v>
      </c>
      <c r="E174" s="37"/>
      <c r="F174" s="37"/>
      <c r="G174" s="37" t="s">
        <v>58</v>
      </c>
      <c r="H174" s="37"/>
      <c r="I174" s="15"/>
      <c r="J174" s="16">
        <f>J173</f>
        <v>3000</v>
      </c>
      <c r="K174" s="15" t="s">
        <v>48</v>
      </c>
      <c r="L174" s="15" t="s">
        <v>49</v>
      </c>
      <c r="M174" s="16">
        <v>0</v>
      </c>
      <c r="N174" s="39" t="s">
        <v>50</v>
      </c>
      <c r="O174" s="19"/>
      <c r="P174" s="39"/>
      <c r="Q174" s="15"/>
      <c r="R174" s="151"/>
      <c r="S174" s="15"/>
      <c r="T174" s="15" t="s">
        <v>58</v>
      </c>
      <c r="U174" s="15" t="s">
        <v>54</v>
      </c>
      <c r="V174" s="15" t="s">
        <v>55</v>
      </c>
      <c r="W174" s="40" t="s">
        <v>58</v>
      </c>
    </row>
    <row r="175" spans="2:23" x14ac:dyDescent="0.2">
      <c r="B175" s="20"/>
      <c r="C175" s="15"/>
      <c r="D175" s="15" t="s">
        <v>71</v>
      </c>
      <c r="E175" s="37"/>
      <c r="F175" s="37"/>
      <c r="G175" s="37" t="s">
        <v>58</v>
      </c>
      <c r="H175" s="37"/>
      <c r="I175" s="15"/>
      <c r="J175" s="16">
        <v>720000</v>
      </c>
      <c r="K175" s="15" t="s">
        <v>73</v>
      </c>
      <c r="L175" s="15" t="s">
        <v>49</v>
      </c>
      <c r="M175" s="16">
        <v>0</v>
      </c>
      <c r="N175" s="39" t="s">
        <v>50</v>
      </c>
      <c r="O175" s="19"/>
      <c r="P175" s="39"/>
      <c r="Q175" s="15"/>
      <c r="R175" s="151"/>
      <c r="S175" s="63"/>
      <c r="T175" s="15" t="s">
        <v>58</v>
      </c>
      <c r="U175" s="15" t="s">
        <v>54</v>
      </c>
      <c r="V175" s="15" t="s">
        <v>55</v>
      </c>
      <c r="W175" s="40" t="s">
        <v>58</v>
      </c>
    </row>
    <row r="176" spans="2:23" x14ac:dyDescent="0.2">
      <c r="B176" s="20"/>
      <c r="C176" s="15"/>
      <c r="D176" s="15" t="s">
        <v>110</v>
      </c>
      <c r="E176" s="37"/>
      <c r="F176" s="37"/>
      <c r="G176" s="37">
        <v>43922</v>
      </c>
      <c r="H176" s="37"/>
      <c r="I176" s="15"/>
      <c r="J176" s="16">
        <v>0</v>
      </c>
      <c r="K176" s="15" t="s">
        <v>48</v>
      </c>
      <c r="L176" s="15" t="s">
        <v>49</v>
      </c>
      <c r="M176" s="17">
        <f>25.94/365</f>
        <v>7.1068493150684933E-2</v>
      </c>
      <c r="N176" s="39" t="s">
        <v>50</v>
      </c>
      <c r="O176" s="19"/>
      <c r="P176" s="39"/>
      <c r="Q176" s="15" t="s">
        <v>190</v>
      </c>
      <c r="R176" s="152"/>
      <c r="S176" s="63"/>
      <c r="T176" s="15" t="s">
        <v>58</v>
      </c>
      <c r="U176" s="15" t="s">
        <v>54</v>
      </c>
      <c r="V176" s="15" t="s">
        <v>55</v>
      </c>
      <c r="W176" s="40"/>
    </row>
    <row r="177" spans="2:23" x14ac:dyDescent="0.2">
      <c r="B177" s="43"/>
      <c r="C177" s="44"/>
      <c r="D177" s="44" t="s">
        <v>74</v>
      </c>
      <c r="E177" s="45"/>
      <c r="F177" s="45"/>
      <c r="G177" s="45" t="s">
        <v>58</v>
      </c>
      <c r="H177" s="45"/>
      <c r="I177" s="44"/>
      <c r="J177" s="47" t="s">
        <v>75</v>
      </c>
      <c r="K177" s="44"/>
      <c r="L177" s="44" t="s">
        <v>76</v>
      </c>
      <c r="M177" s="44"/>
      <c r="N177" s="48"/>
      <c r="O177" s="65">
        <v>9.1800000000000007E-2</v>
      </c>
      <c r="P177" s="48" t="s">
        <v>78</v>
      </c>
      <c r="Q177" s="44"/>
      <c r="R177" s="69"/>
      <c r="S177" s="153" t="s">
        <v>161</v>
      </c>
      <c r="T177" s="44" t="s">
        <v>58</v>
      </c>
      <c r="U177" s="44" t="s">
        <v>54</v>
      </c>
      <c r="V177" s="44" t="s">
        <v>79</v>
      </c>
      <c r="W177" s="49" t="s">
        <v>80</v>
      </c>
    </row>
    <row r="178" spans="2:23" x14ac:dyDescent="0.2">
      <c r="B178" s="43"/>
      <c r="C178" s="44"/>
      <c r="D178" s="44" t="s">
        <v>81</v>
      </c>
      <c r="E178" s="45"/>
      <c r="F178" s="45"/>
      <c r="G178" s="45" t="s">
        <v>58</v>
      </c>
      <c r="H178" s="45"/>
      <c r="I178" s="44"/>
      <c r="J178" s="47" t="s">
        <v>58</v>
      </c>
      <c r="K178" s="44"/>
      <c r="L178" s="44" t="s">
        <v>76</v>
      </c>
      <c r="M178" s="44"/>
      <c r="N178" s="48"/>
      <c r="O178" s="65">
        <v>9.1800000000000007E-2</v>
      </c>
      <c r="P178" s="48" t="s">
        <v>78</v>
      </c>
      <c r="Q178" s="44"/>
      <c r="R178" s="69"/>
      <c r="S178" s="154"/>
      <c r="T178" s="44" t="s">
        <v>58</v>
      </c>
      <c r="U178" s="44" t="s">
        <v>54</v>
      </c>
      <c r="V178" s="44" t="s">
        <v>79</v>
      </c>
      <c r="W178" s="49" t="s">
        <v>58</v>
      </c>
    </row>
    <row r="179" spans="2:23" x14ac:dyDescent="0.2">
      <c r="B179" s="43"/>
      <c r="C179" s="44"/>
      <c r="D179" s="44" t="s">
        <v>82</v>
      </c>
      <c r="E179" s="45"/>
      <c r="F179" s="45"/>
      <c r="G179" s="45" t="s">
        <v>58</v>
      </c>
      <c r="H179" s="45"/>
      <c r="I179" s="44"/>
      <c r="J179" s="47" t="s">
        <v>58</v>
      </c>
      <c r="K179" s="44"/>
      <c r="L179" s="44" t="s">
        <v>76</v>
      </c>
      <c r="M179" s="44"/>
      <c r="N179" s="48"/>
      <c r="O179" s="65">
        <v>4.5900000000000003E-2</v>
      </c>
      <c r="P179" s="48" t="s">
        <v>78</v>
      </c>
      <c r="Q179" s="44"/>
      <c r="R179" s="69"/>
      <c r="S179" s="154"/>
      <c r="T179" s="44" t="s">
        <v>58</v>
      </c>
      <c r="U179" s="44" t="s">
        <v>54</v>
      </c>
      <c r="V179" s="44" t="s">
        <v>79</v>
      </c>
      <c r="W179" s="49" t="s">
        <v>58</v>
      </c>
    </row>
    <row r="180" spans="2:23" x14ac:dyDescent="0.2">
      <c r="B180" s="43"/>
      <c r="C180" s="44"/>
      <c r="D180" s="44" t="s">
        <v>84</v>
      </c>
      <c r="E180" s="45"/>
      <c r="F180" s="45"/>
      <c r="G180" s="45" t="s">
        <v>58</v>
      </c>
      <c r="H180" s="45"/>
      <c r="I180" s="44"/>
      <c r="J180" s="47" t="s">
        <v>58</v>
      </c>
      <c r="K180" s="44"/>
      <c r="L180" s="44" t="s">
        <v>76</v>
      </c>
      <c r="M180" s="44"/>
      <c r="N180" s="48"/>
      <c r="O180" s="65">
        <v>9.1800000000000007E-2</v>
      </c>
      <c r="P180" s="48" t="s">
        <v>78</v>
      </c>
      <c r="Q180" s="44"/>
      <c r="R180" s="69"/>
      <c r="S180" s="154"/>
      <c r="T180" s="44" t="s">
        <v>58</v>
      </c>
      <c r="U180" s="44" t="s">
        <v>54</v>
      </c>
      <c r="V180" s="44" t="s">
        <v>79</v>
      </c>
      <c r="W180" s="49" t="s">
        <v>58</v>
      </c>
    </row>
    <row r="181" spans="2:23" x14ac:dyDescent="0.2">
      <c r="B181" s="43"/>
      <c r="C181" s="44"/>
      <c r="D181" s="44" t="s">
        <v>88</v>
      </c>
      <c r="E181" s="45"/>
      <c r="F181" s="45"/>
      <c r="G181" s="45" t="s">
        <v>58</v>
      </c>
      <c r="H181" s="45"/>
      <c r="I181" s="44"/>
      <c r="J181" s="47" t="s">
        <v>58</v>
      </c>
      <c r="K181" s="44"/>
      <c r="L181" s="44" t="s">
        <v>76</v>
      </c>
      <c r="M181" s="44"/>
      <c r="N181" s="48"/>
      <c r="O181" s="65" t="s">
        <v>173</v>
      </c>
      <c r="P181" s="48" t="s">
        <v>78</v>
      </c>
      <c r="Q181" s="44"/>
      <c r="R181" s="69"/>
      <c r="S181" s="154"/>
      <c r="T181" s="44" t="s">
        <v>58</v>
      </c>
      <c r="U181" s="44" t="s">
        <v>54</v>
      </c>
      <c r="V181" s="44" t="s">
        <v>91</v>
      </c>
      <c r="W181" s="71" t="s">
        <v>191</v>
      </c>
    </row>
    <row r="182" spans="2:23" x14ac:dyDescent="0.2">
      <c r="B182" s="43"/>
      <c r="C182" s="44"/>
      <c r="D182" s="44" t="s">
        <v>93</v>
      </c>
      <c r="E182" s="45"/>
      <c r="F182" s="45"/>
      <c r="G182" s="45" t="s">
        <v>58</v>
      </c>
      <c r="H182" s="45"/>
      <c r="I182" s="44"/>
      <c r="J182" s="44" t="s">
        <v>58</v>
      </c>
      <c r="K182" s="44"/>
      <c r="L182" s="44" t="s">
        <v>76</v>
      </c>
      <c r="M182" s="44"/>
      <c r="N182" s="48"/>
      <c r="O182" s="65">
        <v>0.94</v>
      </c>
      <c r="P182" s="48" t="s">
        <v>78</v>
      </c>
      <c r="Q182" s="44"/>
      <c r="R182" s="69"/>
      <c r="S182" s="154"/>
      <c r="T182" s="44" t="s">
        <v>58</v>
      </c>
      <c r="U182" s="44" t="s">
        <v>54</v>
      </c>
      <c r="V182" s="44" t="s">
        <v>91</v>
      </c>
      <c r="W182" s="89"/>
    </row>
    <row r="183" spans="2:23" x14ac:dyDescent="0.2">
      <c r="B183" s="43"/>
      <c r="C183" s="44"/>
      <c r="D183" s="44" t="s">
        <v>95</v>
      </c>
      <c r="E183" s="45"/>
      <c r="F183" s="45"/>
      <c r="G183" s="45" t="s">
        <v>58</v>
      </c>
      <c r="H183" s="45"/>
      <c r="I183" s="44"/>
      <c r="J183" s="44" t="s">
        <v>58</v>
      </c>
      <c r="K183" s="44"/>
      <c r="L183" s="44" t="s">
        <v>76</v>
      </c>
      <c r="M183" s="44"/>
      <c r="N183" s="48"/>
      <c r="O183" s="65">
        <v>1.83</v>
      </c>
      <c r="P183" s="48" t="s">
        <v>78</v>
      </c>
      <c r="Q183" s="44"/>
      <c r="R183" s="69"/>
      <c r="S183" s="154"/>
      <c r="T183" s="44" t="s">
        <v>58</v>
      </c>
      <c r="U183" s="44" t="s">
        <v>54</v>
      </c>
      <c r="V183" s="44" t="s">
        <v>91</v>
      </c>
      <c r="W183" s="89"/>
    </row>
    <row r="184" spans="2:23" ht="12.75" customHeight="1" x14ac:dyDescent="0.2">
      <c r="B184" s="43"/>
      <c r="C184" s="44"/>
      <c r="D184" s="44" t="s">
        <v>97</v>
      </c>
      <c r="E184" s="45"/>
      <c r="F184" s="45"/>
      <c r="G184" s="45" t="s">
        <v>58</v>
      </c>
      <c r="H184" s="45"/>
      <c r="I184" s="44"/>
      <c r="J184" s="44" t="s">
        <v>58</v>
      </c>
      <c r="K184" s="44"/>
      <c r="L184" s="44" t="s">
        <v>76</v>
      </c>
      <c r="M184" s="44"/>
      <c r="N184" s="48"/>
      <c r="O184" s="65">
        <v>3.74</v>
      </c>
      <c r="P184" s="48" t="s">
        <v>78</v>
      </c>
      <c r="Q184" s="44"/>
      <c r="R184" s="69"/>
      <c r="S184" s="154"/>
      <c r="T184" s="44" t="s">
        <v>58</v>
      </c>
      <c r="U184" s="44" t="s">
        <v>54</v>
      </c>
      <c r="V184" s="44" t="s">
        <v>91</v>
      </c>
      <c r="W184" s="89"/>
    </row>
    <row r="185" spans="2:23" x14ac:dyDescent="0.2">
      <c r="B185" s="43"/>
      <c r="C185" s="44"/>
      <c r="D185" s="44" t="s">
        <v>99</v>
      </c>
      <c r="E185" s="45"/>
      <c r="F185" s="45"/>
      <c r="G185" s="45" t="s">
        <v>58</v>
      </c>
      <c r="H185" s="45"/>
      <c r="I185" s="44"/>
      <c r="J185" s="44" t="s">
        <v>58</v>
      </c>
      <c r="K185" s="44"/>
      <c r="L185" s="44" t="s">
        <v>76</v>
      </c>
      <c r="M185" s="44"/>
      <c r="N185" s="48"/>
      <c r="O185" s="65">
        <v>10.37</v>
      </c>
      <c r="P185" s="48" t="s">
        <v>78</v>
      </c>
      <c r="Q185" s="44"/>
      <c r="R185" s="69"/>
      <c r="S185" s="154"/>
      <c r="T185" s="44" t="s">
        <v>58</v>
      </c>
      <c r="U185" s="44" t="s">
        <v>54</v>
      </c>
      <c r="V185" s="44" t="s">
        <v>91</v>
      </c>
      <c r="W185" s="89"/>
    </row>
    <row r="186" spans="2:23" ht="13.5" thickBot="1" x14ac:dyDescent="0.25">
      <c r="B186" s="50"/>
      <c r="C186" s="51"/>
      <c r="D186" s="51" t="s">
        <v>100</v>
      </c>
      <c r="E186" s="52"/>
      <c r="F186" s="52"/>
      <c r="G186" s="52" t="s">
        <v>58</v>
      </c>
      <c r="H186" s="52"/>
      <c r="I186" s="51"/>
      <c r="J186" s="51" t="s">
        <v>58</v>
      </c>
      <c r="K186" s="51"/>
      <c r="L186" s="51" t="s">
        <v>76</v>
      </c>
      <c r="M186" s="51"/>
      <c r="N186" s="54"/>
      <c r="O186" s="72">
        <v>10.37</v>
      </c>
      <c r="P186" s="54" t="s">
        <v>78</v>
      </c>
      <c r="Q186" s="51"/>
      <c r="R186" s="73"/>
      <c r="S186" s="155"/>
      <c r="T186" s="51" t="s">
        <v>58</v>
      </c>
      <c r="U186" s="51" t="s">
        <v>54</v>
      </c>
      <c r="V186" s="51" t="s">
        <v>91</v>
      </c>
      <c r="W186" s="90"/>
    </row>
    <row r="187" spans="2:23" x14ac:dyDescent="0.2">
      <c r="B187" s="31" t="s">
        <v>43</v>
      </c>
      <c r="C187" s="74" t="s">
        <v>204</v>
      </c>
      <c r="D187" s="32" t="s">
        <v>44</v>
      </c>
      <c r="E187" s="33">
        <v>43034</v>
      </c>
      <c r="F187" s="33">
        <v>45204</v>
      </c>
      <c r="G187" s="33" t="s">
        <v>193</v>
      </c>
      <c r="H187" s="33">
        <v>46387</v>
      </c>
      <c r="I187" s="32" t="s">
        <v>46</v>
      </c>
      <c r="J187" s="56">
        <v>6000</v>
      </c>
      <c r="K187" s="32" t="s">
        <v>48</v>
      </c>
      <c r="L187" s="32" t="s">
        <v>49</v>
      </c>
      <c r="M187" s="34">
        <f>356.93/365</f>
        <v>0.97789041095890417</v>
      </c>
      <c r="N187" s="35" t="s">
        <v>50</v>
      </c>
      <c r="O187" s="91"/>
      <c r="P187" s="35"/>
      <c r="Q187" s="32" t="s">
        <v>194</v>
      </c>
      <c r="R187" s="150" t="s">
        <v>286</v>
      </c>
      <c r="S187" s="32"/>
      <c r="T187" s="32" t="s">
        <v>53</v>
      </c>
      <c r="U187" s="32" t="s">
        <v>158</v>
      </c>
      <c r="V187" s="32" t="s">
        <v>55</v>
      </c>
      <c r="W187" s="36" t="s">
        <v>196</v>
      </c>
    </row>
    <row r="188" spans="2:23" x14ac:dyDescent="0.2">
      <c r="B188" s="20"/>
      <c r="C188" s="15"/>
      <c r="D188" s="15" t="s">
        <v>60</v>
      </c>
      <c r="E188" s="37"/>
      <c r="F188" s="37"/>
      <c r="G188" s="37" t="s">
        <v>58</v>
      </c>
      <c r="H188" s="37"/>
      <c r="I188" s="15"/>
      <c r="J188" s="16">
        <v>6000</v>
      </c>
      <c r="K188" s="15" t="s">
        <v>48</v>
      </c>
      <c r="L188" s="15" t="s">
        <v>49</v>
      </c>
      <c r="M188" s="16">
        <v>0</v>
      </c>
      <c r="N188" s="39" t="s">
        <v>50</v>
      </c>
      <c r="O188" s="92"/>
      <c r="P188" s="39"/>
      <c r="Q188" s="15"/>
      <c r="R188" s="151"/>
      <c r="S188" s="15"/>
      <c r="T188" s="15" t="s">
        <v>58</v>
      </c>
      <c r="U188" s="15" t="s">
        <v>158</v>
      </c>
      <c r="V188" s="15" t="s">
        <v>55</v>
      </c>
      <c r="W188" s="40" t="s">
        <v>58</v>
      </c>
    </row>
    <row r="189" spans="2:23" x14ac:dyDescent="0.2">
      <c r="B189" s="20"/>
      <c r="C189" s="15"/>
      <c r="D189" s="15" t="s">
        <v>61</v>
      </c>
      <c r="E189" s="37"/>
      <c r="F189" s="37"/>
      <c r="G189" s="37" t="s">
        <v>58</v>
      </c>
      <c r="H189" s="37"/>
      <c r="I189" s="15"/>
      <c r="J189" s="16">
        <v>1500</v>
      </c>
      <c r="K189" s="15" t="s">
        <v>48</v>
      </c>
      <c r="L189" s="15" t="s">
        <v>49</v>
      </c>
      <c r="M189" s="16">
        <v>0</v>
      </c>
      <c r="N189" s="39" t="s">
        <v>50</v>
      </c>
      <c r="O189" s="92"/>
      <c r="P189" s="39"/>
      <c r="Q189" s="15"/>
      <c r="R189" s="151"/>
      <c r="S189" s="15"/>
      <c r="T189" s="15" t="s">
        <v>58</v>
      </c>
      <c r="U189" s="15" t="s">
        <v>158</v>
      </c>
      <c r="V189" s="15" t="s">
        <v>55</v>
      </c>
      <c r="W189" s="40" t="s">
        <v>58</v>
      </c>
    </row>
    <row r="190" spans="2:23" x14ac:dyDescent="0.2">
      <c r="B190" s="20"/>
      <c r="C190" s="15"/>
      <c r="D190" s="15" t="s">
        <v>63</v>
      </c>
      <c r="E190" s="37"/>
      <c r="F190" s="37"/>
      <c r="G190" s="37" t="s">
        <v>58</v>
      </c>
      <c r="H190" s="37"/>
      <c r="I190" s="15"/>
      <c r="J190" s="16">
        <v>1500</v>
      </c>
      <c r="K190" s="15" t="s">
        <v>48</v>
      </c>
      <c r="L190" s="15" t="s">
        <v>49</v>
      </c>
      <c r="M190" s="16">
        <v>0</v>
      </c>
      <c r="N190" s="39" t="s">
        <v>50</v>
      </c>
      <c r="O190" s="92"/>
      <c r="P190" s="39"/>
      <c r="Q190" s="15"/>
      <c r="R190" s="151"/>
      <c r="S190" s="15"/>
      <c r="T190" s="15" t="s">
        <v>58</v>
      </c>
      <c r="U190" s="15" t="s">
        <v>158</v>
      </c>
      <c r="V190" s="15" t="s">
        <v>55</v>
      </c>
      <c r="W190" s="40" t="s">
        <v>58</v>
      </c>
    </row>
    <row r="191" spans="2:23" x14ac:dyDescent="0.2">
      <c r="B191" s="20"/>
      <c r="C191" s="15"/>
      <c r="D191" s="15" t="s">
        <v>64</v>
      </c>
      <c r="E191" s="37"/>
      <c r="F191" s="37"/>
      <c r="G191" s="37" t="s">
        <v>58</v>
      </c>
      <c r="H191" s="37"/>
      <c r="I191" s="15"/>
      <c r="J191" s="16">
        <v>1500</v>
      </c>
      <c r="K191" s="15" t="s">
        <v>48</v>
      </c>
      <c r="L191" s="15" t="s">
        <v>49</v>
      </c>
      <c r="M191" s="16">
        <v>0</v>
      </c>
      <c r="N191" s="39" t="s">
        <v>50</v>
      </c>
      <c r="O191" s="92"/>
      <c r="P191" s="39"/>
      <c r="Q191" s="15"/>
      <c r="R191" s="151"/>
      <c r="S191" s="63"/>
      <c r="T191" s="15" t="s">
        <v>58</v>
      </c>
      <c r="U191" s="15" t="s">
        <v>158</v>
      </c>
      <c r="V191" s="15" t="s">
        <v>55</v>
      </c>
      <c r="W191" s="40" t="s">
        <v>58</v>
      </c>
    </row>
    <row r="192" spans="2:23" ht="15" customHeight="1" x14ac:dyDescent="0.2">
      <c r="B192" s="20"/>
      <c r="C192" s="15"/>
      <c r="D192" s="15" t="s">
        <v>71</v>
      </c>
      <c r="E192" s="37"/>
      <c r="F192" s="37"/>
      <c r="G192" s="37" t="s">
        <v>197</v>
      </c>
      <c r="H192" s="37"/>
      <c r="I192" s="15"/>
      <c r="J192" s="16">
        <v>240000</v>
      </c>
      <c r="K192" s="15" t="s">
        <v>73</v>
      </c>
      <c r="L192" s="15" t="s">
        <v>49</v>
      </c>
      <c r="M192" s="16">
        <v>0</v>
      </c>
      <c r="N192" s="39" t="s">
        <v>50</v>
      </c>
      <c r="O192" s="92"/>
      <c r="P192" s="39"/>
      <c r="Q192" s="15"/>
      <c r="R192" s="151"/>
      <c r="S192" s="63"/>
      <c r="T192" s="15" t="s">
        <v>58</v>
      </c>
      <c r="U192" s="15" t="s">
        <v>158</v>
      </c>
      <c r="V192" s="15" t="s">
        <v>55</v>
      </c>
      <c r="W192" s="42" t="s">
        <v>198</v>
      </c>
    </row>
    <row r="193" spans="2:23" x14ac:dyDescent="0.2">
      <c r="B193" s="20"/>
      <c r="C193" s="15"/>
      <c r="D193" s="15" t="s">
        <v>110</v>
      </c>
      <c r="E193" s="37"/>
      <c r="F193" s="37"/>
      <c r="G193" s="37">
        <v>43040</v>
      </c>
      <c r="H193" s="37"/>
      <c r="I193" s="15"/>
      <c r="J193" s="16">
        <v>0</v>
      </c>
      <c r="K193" s="15" t="s">
        <v>48</v>
      </c>
      <c r="L193" s="15" t="s">
        <v>49</v>
      </c>
      <c r="M193" s="17">
        <v>0.68</v>
      </c>
      <c r="N193" s="39" t="s">
        <v>50</v>
      </c>
      <c r="O193" s="92"/>
      <c r="P193" s="39"/>
      <c r="Q193" s="15" t="s">
        <v>111</v>
      </c>
      <c r="R193" s="152"/>
      <c r="S193" s="63"/>
      <c r="T193" s="15" t="s">
        <v>58</v>
      </c>
      <c r="U193" s="15" t="s">
        <v>158</v>
      </c>
      <c r="V193" s="15" t="s">
        <v>55</v>
      </c>
      <c r="W193" s="42"/>
    </row>
    <row r="194" spans="2:23" ht="12.75" customHeight="1" x14ac:dyDescent="0.2">
      <c r="B194" s="43"/>
      <c r="C194" s="44"/>
      <c r="D194" s="44" t="s">
        <v>74</v>
      </c>
      <c r="E194" s="45"/>
      <c r="F194" s="45"/>
      <c r="G194" s="45" t="s">
        <v>58</v>
      </c>
      <c r="H194" s="45"/>
      <c r="I194" s="44"/>
      <c r="J194" s="47" t="s">
        <v>75</v>
      </c>
      <c r="K194" s="44"/>
      <c r="L194" s="44" t="s">
        <v>76</v>
      </c>
      <c r="M194" s="44"/>
      <c r="N194" s="48"/>
      <c r="O194" s="65">
        <v>7.9000000000000001E-2</v>
      </c>
      <c r="P194" s="48" t="s">
        <v>78</v>
      </c>
      <c r="Q194" s="44"/>
      <c r="R194" s="69"/>
      <c r="S194" s="153" t="s">
        <v>199</v>
      </c>
      <c r="T194" s="44" t="s">
        <v>58</v>
      </c>
      <c r="U194" s="44" t="s">
        <v>158</v>
      </c>
      <c r="V194" s="44" t="s">
        <v>79</v>
      </c>
      <c r="W194" s="49" t="s">
        <v>80</v>
      </c>
    </row>
    <row r="195" spans="2:23" x14ac:dyDescent="0.2">
      <c r="B195" s="43"/>
      <c r="C195" s="44"/>
      <c r="D195" s="44" t="s">
        <v>81</v>
      </c>
      <c r="E195" s="45"/>
      <c r="F195" s="45"/>
      <c r="G195" s="45" t="s">
        <v>58</v>
      </c>
      <c r="H195" s="45"/>
      <c r="I195" s="44"/>
      <c r="J195" s="47" t="s">
        <v>58</v>
      </c>
      <c r="K195" s="44"/>
      <c r="L195" s="44" t="s">
        <v>76</v>
      </c>
      <c r="M195" s="44"/>
      <c r="N195" s="48"/>
      <c r="O195" s="65">
        <v>7.9000000000000001E-2</v>
      </c>
      <c r="P195" s="48" t="s">
        <v>78</v>
      </c>
      <c r="Q195" s="44"/>
      <c r="R195" s="69"/>
      <c r="S195" s="154"/>
      <c r="T195" s="44" t="s">
        <v>58</v>
      </c>
      <c r="U195" s="44" t="s">
        <v>158</v>
      </c>
      <c r="V195" s="44" t="s">
        <v>79</v>
      </c>
      <c r="W195" s="49" t="s">
        <v>58</v>
      </c>
    </row>
    <row r="196" spans="2:23" x14ac:dyDescent="0.2">
      <c r="B196" s="43"/>
      <c r="C196" s="44"/>
      <c r="D196" s="44" t="s">
        <v>82</v>
      </c>
      <c r="E196" s="45"/>
      <c r="F196" s="45"/>
      <c r="G196" s="45" t="s">
        <v>58</v>
      </c>
      <c r="H196" s="45"/>
      <c r="I196" s="44"/>
      <c r="J196" s="47" t="s">
        <v>58</v>
      </c>
      <c r="K196" s="44"/>
      <c r="L196" s="44" t="s">
        <v>76</v>
      </c>
      <c r="M196" s="44"/>
      <c r="N196" s="48"/>
      <c r="O196" s="65">
        <v>3.95E-2</v>
      </c>
      <c r="P196" s="48" t="s">
        <v>78</v>
      </c>
      <c r="Q196" s="44"/>
      <c r="R196" s="69"/>
      <c r="S196" s="154"/>
      <c r="T196" s="44" t="s">
        <v>58</v>
      </c>
      <c r="U196" s="44" t="s">
        <v>158</v>
      </c>
      <c r="V196" s="44" t="s">
        <v>79</v>
      </c>
      <c r="W196" s="49" t="s">
        <v>58</v>
      </c>
    </row>
    <row r="197" spans="2:23" x14ac:dyDescent="0.2">
      <c r="B197" s="43"/>
      <c r="C197" s="44"/>
      <c r="D197" s="44" t="s">
        <v>84</v>
      </c>
      <c r="E197" s="45"/>
      <c r="F197" s="45"/>
      <c r="G197" s="45" t="s">
        <v>58</v>
      </c>
      <c r="H197" s="45"/>
      <c r="I197" s="44"/>
      <c r="J197" s="47" t="s">
        <v>58</v>
      </c>
      <c r="K197" s="44"/>
      <c r="L197" s="44" t="s">
        <v>76</v>
      </c>
      <c r="M197" s="44"/>
      <c r="N197" s="48"/>
      <c r="O197" s="65">
        <v>7.9000000000000001E-2</v>
      </c>
      <c r="P197" s="48" t="s">
        <v>78</v>
      </c>
      <c r="Q197" s="44"/>
      <c r="R197" s="69"/>
      <c r="S197" s="154"/>
      <c r="T197" s="44" t="s">
        <v>58</v>
      </c>
      <c r="U197" s="44" t="s">
        <v>158</v>
      </c>
      <c r="V197" s="44" t="s">
        <v>79</v>
      </c>
      <c r="W197" s="49" t="s">
        <v>58</v>
      </c>
    </row>
    <row r="198" spans="2:23" x14ac:dyDescent="0.2">
      <c r="B198" s="43"/>
      <c r="C198" s="44"/>
      <c r="D198" s="44" t="s">
        <v>85</v>
      </c>
      <c r="E198" s="45"/>
      <c r="F198" s="45"/>
      <c r="G198" s="45" t="s">
        <v>58</v>
      </c>
      <c r="H198" s="45"/>
      <c r="I198" s="44"/>
      <c r="J198" s="47" t="s">
        <v>58</v>
      </c>
      <c r="K198" s="44"/>
      <c r="L198" s="44" t="s">
        <v>76</v>
      </c>
      <c r="M198" s="44"/>
      <c r="N198" s="48"/>
      <c r="O198" s="65">
        <v>1.3599999999999999E-2</v>
      </c>
      <c r="P198" s="48" t="s">
        <v>78</v>
      </c>
      <c r="Q198" s="44"/>
      <c r="R198" s="69"/>
      <c r="S198" s="154"/>
      <c r="T198" s="44" t="s">
        <v>58</v>
      </c>
      <c r="U198" s="44" t="s">
        <v>158</v>
      </c>
      <c r="V198" s="44" t="s">
        <v>79</v>
      </c>
      <c r="W198" s="49" t="s">
        <v>58</v>
      </c>
    </row>
    <row r="199" spans="2:23" ht="12.75" customHeight="1" x14ac:dyDescent="0.2">
      <c r="B199" s="43"/>
      <c r="C199" s="44"/>
      <c r="D199" s="44" t="s">
        <v>87</v>
      </c>
      <c r="E199" s="45"/>
      <c r="F199" s="45"/>
      <c r="G199" s="45" t="s">
        <v>58</v>
      </c>
      <c r="H199" s="45"/>
      <c r="I199" s="44"/>
      <c r="J199" s="47" t="s">
        <v>58</v>
      </c>
      <c r="K199" s="44"/>
      <c r="L199" s="44" t="s">
        <v>76</v>
      </c>
      <c r="M199" s="44"/>
      <c r="N199" s="48"/>
      <c r="O199" s="65">
        <v>1.3599999999999999E-2</v>
      </c>
      <c r="P199" s="48" t="s">
        <v>78</v>
      </c>
      <c r="Q199" s="44"/>
      <c r="R199" s="69"/>
      <c r="S199" s="181"/>
      <c r="T199" s="44" t="s">
        <v>58</v>
      </c>
      <c r="U199" s="44" t="s">
        <v>158</v>
      </c>
      <c r="V199" s="44" t="s">
        <v>79</v>
      </c>
      <c r="W199" s="49" t="s">
        <v>58</v>
      </c>
    </row>
    <row r="200" spans="2:23" x14ac:dyDescent="0.2">
      <c r="B200" s="43"/>
      <c r="C200" s="44"/>
      <c r="D200" s="44" t="s">
        <v>88</v>
      </c>
      <c r="E200" s="45"/>
      <c r="F200" s="45"/>
      <c r="G200" s="45" t="s">
        <v>58</v>
      </c>
      <c r="H200" s="45"/>
      <c r="I200" s="44"/>
      <c r="J200" s="47" t="s">
        <v>58</v>
      </c>
      <c r="K200" s="44"/>
      <c r="L200" s="44" t="s">
        <v>76</v>
      </c>
      <c r="M200" s="44"/>
      <c r="N200" s="48"/>
      <c r="O200" s="65" t="s">
        <v>200</v>
      </c>
      <c r="P200" s="48" t="s">
        <v>78</v>
      </c>
      <c r="Q200" s="44"/>
      <c r="R200" s="69"/>
      <c r="S200" s="153" t="s">
        <v>195</v>
      </c>
      <c r="T200" s="44" t="s">
        <v>58</v>
      </c>
      <c r="U200" s="44" t="s">
        <v>158</v>
      </c>
      <c r="V200" s="44" t="s">
        <v>91</v>
      </c>
      <c r="W200" s="71" t="s">
        <v>201</v>
      </c>
    </row>
    <row r="201" spans="2:23" x14ac:dyDescent="0.2">
      <c r="B201" s="43"/>
      <c r="C201" s="44"/>
      <c r="D201" s="44" t="s">
        <v>93</v>
      </c>
      <c r="E201" s="45"/>
      <c r="F201" s="45"/>
      <c r="G201" s="45" t="s">
        <v>58</v>
      </c>
      <c r="H201" s="45"/>
      <c r="I201" s="44"/>
      <c r="J201" s="44" t="s">
        <v>58</v>
      </c>
      <c r="K201" s="44"/>
      <c r="L201" s="44" t="s">
        <v>76</v>
      </c>
      <c r="M201" s="44"/>
      <c r="N201" s="48"/>
      <c r="O201" s="65">
        <v>0.9</v>
      </c>
      <c r="P201" s="48" t="s">
        <v>78</v>
      </c>
      <c r="Q201" s="44"/>
      <c r="R201" s="69"/>
      <c r="S201" s="154"/>
      <c r="T201" s="44" t="s">
        <v>58</v>
      </c>
      <c r="U201" s="44" t="s">
        <v>158</v>
      </c>
      <c r="V201" s="44" t="s">
        <v>91</v>
      </c>
      <c r="W201" s="49"/>
    </row>
    <row r="202" spans="2:23" x14ac:dyDescent="0.2">
      <c r="B202" s="43"/>
      <c r="C202" s="44"/>
      <c r="D202" s="44" t="s">
        <v>95</v>
      </c>
      <c r="E202" s="45"/>
      <c r="F202" s="45"/>
      <c r="G202" s="45" t="s">
        <v>147</v>
      </c>
      <c r="H202" s="45"/>
      <c r="I202" s="44"/>
      <c r="J202" s="44" t="s">
        <v>58</v>
      </c>
      <c r="K202" s="44"/>
      <c r="L202" s="44" t="s">
        <v>76</v>
      </c>
      <c r="M202" s="44"/>
      <c r="N202" s="48"/>
      <c r="O202" s="65" t="s">
        <v>202</v>
      </c>
      <c r="P202" s="48" t="s">
        <v>78</v>
      </c>
      <c r="Q202" s="44"/>
      <c r="R202" s="69"/>
      <c r="S202" s="181"/>
      <c r="T202" s="44" t="s">
        <v>58</v>
      </c>
      <c r="U202" s="44" t="s">
        <v>158</v>
      </c>
      <c r="V202" s="44" t="s">
        <v>91</v>
      </c>
      <c r="W202" s="71" t="s">
        <v>203</v>
      </c>
    </row>
    <row r="203" spans="2:23" x14ac:dyDescent="0.2">
      <c r="B203" s="43"/>
      <c r="C203" s="44"/>
      <c r="D203" s="44" t="s">
        <v>97</v>
      </c>
      <c r="E203" s="45"/>
      <c r="F203" s="45"/>
      <c r="G203" s="45" t="s">
        <v>58</v>
      </c>
      <c r="H203" s="45"/>
      <c r="I203" s="44"/>
      <c r="J203" s="44" t="s">
        <v>58</v>
      </c>
      <c r="K203" s="44"/>
      <c r="L203" s="44" t="s">
        <v>76</v>
      </c>
      <c r="M203" s="44"/>
      <c r="N203" s="48"/>
      <c r="O203" s="65">
        <v>3.6</v>
      </c>
      <c r="P203" s="48" t="s">
        <v>78</v>
      </c>
      <c r="Q203" s="44"/>
      <c r="R203" s="69"/>
      <c r="S203" s="153" t="s">
        <v>199</v>
      </c>
      <c r="T203" s="44" t="s">
        <v>58</v>
      </c>
      <c r="U203" s="44" t="s">
        <v>158</v>
      </c>
      <c r="V203" s="44" t="s">
        <v>91</v>
      </c>
      <c r="W203" s="49"/>
    </row>
    <row r="204" spans="2:23" x14ac:dyDescent="0.2">
      <c r="B204" s="43"/>
      <c r="C204" s="44"/>
      <c r="D204" s="44" t="s">
        <v>99</v>
      </c>
      <c r="E204" s="45"/>
      <c r="F204" s="45"/>
      <c r="G204" s="45" t="s">
        <v>58</v>
      </c>
      <c r="H204" s="45"/>
      <c r="I204" s="44"/>
      <c r="J204" s="44" t="s">
        <v>58</v>
      </c>
      <c r="K204" s="44"/>
      <c r="L204" s="44" t="s">
        <v>76</v>
      </c>
      <c r="M204" s="44"/>
      <c r="N204" s="48"/>
      <c r="O204" s="65">
        <v>10</v>
      </c>
      <c r="P204" s="48" t="s">
        <v>78</v>
      </c>
      <c r="Q204" s="44"/>
      <c r="R204" s="69"/>
      <c r="S204" s="154"/>
      <c r="T204" s="44" t="s">
        <v>58</v>
      </c>
      <c r="U204" s="44" t="s">
        <v>158</v>
      </c>
      <c r="V204" s="44" t="s">
        <v>91</v>
      </c>
      <c r="W204" s="49"/>
    </row>
    <row r="205" spans="2:23" ht="13.5" thickBot="1" x14ac:dyDescent="0.25">
      <c r="B205" s="50"/>
      <c r="C205" s="51"/>
      <c r="D205" s="51" t="s">
        <v>100</v>
      </c>
      <c r="E205" s="52"/>
      <c r="F205" s="52"/>
      <c r="G205" s="52" t="s">
        <v>58</v>
      </c>
      <c r="H205" s="52"/>
      <c r="I205" s="51"/>
      <c r="J205" s="51" t="s">
        <v>58</v>
      </c>
      <c r="K205" s="51"/>
      <c r="L205" s="51" t="s">
        <v>76</v>
      </c>
      <c r="M205" s="51"/>
      <c r="N205" s="54"/>
      <c r="O205" s="72">
        <v>10</v>
      </c>
      <c r="P205" s="54" t="s">
        <v>78</v>
      </c>
      <c r="Q205" s="51"/>
      <c r="R205" s="73"/>
      <c r="S205" s="155"/>
      <c r="T205" s="51" t="s">
        <v>58</v>
      </c>
      <c r="U205" s="51" t="s">
        <v>158</v>
      </c>
      <c r="V205" s="51" t="s">
        <v>91</v>
      </c>
      <c r="W205" s="55"/>
    </row>
    <row r="206" spans="2:23" x14ac:dyDescent="0.2">
      <c r="B206" s="31" t="s">
        <v>43</v>
      </c>
      <c r="C206" s="74" t="s">
        <v>219</v>
      </c>
      <c r="D206" s="32" t="s">
        <v>44</v>
      </c>
      <c r="E206" s="33">
        <v>43440</v>
      </c>
      <c r="F206" s="33">
        <v>44900</v>
      </c>
      <c r="G206" s="33">
        <v>43739</v>
      </c>
      <c r="H206" s="33">
        <v>49309</v>
      </c>
      <c r="I206" s="32" t="s">
        <v>46</v>
      </c>
      <c r="J206" s="56">
        <v>75000</v>
      </c>
      <c r="K206" s="32" t="s">
        <v>48</v>
      </c>
      <c r="L206" s="32" t="s">
        <v>49</v>
      </c>
      <c r="M206" s="34">
        <f>268/365</f>
        <v>0.73424657534246573</v>
      </c>
      <c r="N206" s="35" t="s">
        <v>50</v>
      </c>
      <c r="O206" s="35"/>
      <c r="P206" s="35"/>
      <c r="Q206" s="32" t="s">
        <v>205</v>
      </c>
      <c r="R206" s="150" t="s">
        <v>280</v>
      </c>
      <c r="S206" s="32"/>
      <c r="T206" s="32" t="s">
        <v>53</v>
      </c>
      <c r="U206" s="32" t="s">
        <v>54</v>
      </c>
      <c r="V206" s="32" t="s">
        <v>55</v>
      </c>
      <c r="W206" s="36"/>
    </row>
    <row r="207" spans="2:23" x14ac:dyDescent="0.2">
      <c r="B207" s="20"/>
      <c r="C207" s="15"/>
      <c r="D207" s="38" t="s">
        <v>60</v>
      </c>
      <c r="E207" s="37"/>
      <c r="F207" s="37"/>
      <c r="G207" s="37" t="s">
        <v>58</v>
      </c>
      <c r="H207" s="37"/>
      <c r="I207" s="15"/>
      <c r="J207" s="93">
        <v>75000</v>
      </c>
      <c r="K207" s="38" t="s">
        <v>48</v>
      </c>
      <c r="L207" s="38" t="s">
        <v>49</v>
      </c>
      <c r="M207" s="93">
        <v>0</v>
      </c>
      <c r="N207" s="79" t="s">
        <v>50</v>
      </c>
      <c r="O207" s="79"/>
      <c r="P207" s="79"/>
      <c r="Q207" s="38"/>
      <c r="R207" s="151"/>
      <c r="S207" s="38"/>
      <c r="T207" s="15" t="s">
        <v>58</v>
      </c>
      <c r="U207" s="15" t="s">
        <v>54</v>
      </c>
      <c r="V207" s="38" t="s">
        <v>55</v>
      </c>
      <c r="W207" s="42"/>
    </row>
    <row r="208" spans="2:23" x14ac:dyDescent="0.2">
      <c r="B208" s="20"/>
      <c r="C208" s="15"/>
      <c r="D208" s="15" t="s">
        <v>61</v>
      </c>
      <c r="E208" s="37"/>
      <c r="F208" s="37"/>
      <c r="G208" s="37" t="s">
        <v>58</v>
      </c>
      <c r="H208" s="37"/>
      <c r="I208" s="15"/>
      <c r="J208" s="16">
        <v>18750</v>
      </c>
      <c r="K208" s="15" t="s">
        <v>48</v>
      </c>
      <c r="L208" s="15" t="s">
        <v>49</v>
      </c>
      <c r="M208" s="16">
        <v>0</v>
      </c>
      <c r="N208" s="39" t="s">
        <v>50</v>
      </c>
      <c r="O208" s="39"/>
      <c r="P208" s="39"/>
      <c r="Q208" s="15"/>
      <c r="R208" s="151"/>
      <c r="S208" s="15"/>
      <c r="T208" s="15" t="s">
        <v>58</v>
      </c>
      <c r="U208" s="15" t="s">
        <v>54</v>
      </c>
      <c r="V208" s="15" t="s">
        <v>55</v>
      </c>
      <c r="W208" s="40"/>
    </row>
    <row r="209" spans="1:133" x14ac:dyDescent="0.2">
      <c r="B209" s="20"/>
      <c r="C209" s="15"/>
      <c r="D209" s="15" t="s">
        <v>63</v>
      </c>
      <c r="E209" s="37"/>
      <c r="F209" s="37"/>
      <c r="G209" s="37" t="s">
        <v>58</v>
      </c>
      <c r="H209" s="37"/>
      <c r="I209" s="15"/>
      <c r="J209" s="16">
        <v>18750</v>
      </c>
      <c r="K209" s="15" t="s">
        <v>48</v>
      </c>
      <c r="L209" s="15" t="s">
        <v>49</v>
      </c>
      <c r="M209" s="16">
        <v>0</v>
      </c>
      <c r="N209" s="39" t="s">
        <v>50</v>
      </c>
      <c r="O209" s="39"/>
      <c r="P209" s="39"/>
      <c r="Q209" s="15"/>
      <c r="R209" s="151"/>
      <c r="S209" s="15"/>
      <c r="T209" s="15" t="s">
        <v>58</v>
      </c>
      <c r="U209" s="15" t="s">
        <v>54</v>
      </c>
      <c r="V209" s="15" t="s">
        <v>55</v>
      </c>
      <c r="W209" s="40"/>
    </row>
    <row r="210" spans="1:133" x14ac:dyDescent="0.2">
      <c r="B210" s="20"/>
      <c r="C210" s="15"/>
      <c r="D210" s="15" t="s">
        <v>206</v>
      </c>
      <c r="E210" s="37"/>
      <c r="F210" s="37"/>
      <c r="G210" s="37" t="s">
        <v>58</v>
      </c>
      <c r="H210" s="37"/>
      <c r="I210" s="15"/>
      <c r="J210" s="16">
        <v>75000</v>
      </c>
      <c r="K210" s="15" t="s">
        <v>48</v>
      </c>
      <c r="L210" s="15" t="s">
        <v>49</v>
      </c>
      <c r="M210" s="16">
        <v>0</v>
      </c>
      <c r="N210" s="39" t="s">
        <v>50</v>
      </c>
      <c r="O210" s="39"/>
      <c r="P210" s="39"/>
      <c r="Q210" s="15"/>
      <c r="R210" s="151"/>
      <c r="S210" s="63"/>
      <c r="T210" s="15" t="s">
        <v>58</v>
      </c>
      <c r="U210" s="15" t="s">
        <v>54</v>
      </c>
      <c r="V210" s="15" t="s">
        <v>55</v>
      </c>
      <c r="W210" s="40"/>
    </row>
    <row r="211" spans="1:133" ht="15" customHeight="1" x14ac:dyDescent="0.2">
      <c r="B211" s="20"/>
      <c r="C211" s="15"/>
      <c r="D211" s="15" t="s">
        <v>207</v>
      </c>
      <c r="E211" s="37"/>
      <c r="F211" s="37"/>
      <c r="G211" s="37" t="s">
        <v>58</v>
      </c>
      <c r="H211" s="37"/>
      <c r="I211" s="15"/>
      <c r="J211" s="16">
        <v>18750</v>
      </c>
      <c r="K211" s="15" t="s">
        <v>48</v>
      </c>
      <c r="L211" s="15" t="s">
        <v>49</v>
      </c>
      <c r="M211" s="16">
        <v>0</v>
      </c>
      <c r="N211" s="39" t="s">
        <v>50</v>
      </c>
      <c r="O211" s="39"/>
      <c r="P211" s="39"/>
      <c r="Q211" s="15"/>
      <c r="R211" s="151"/>
      <c r="S211" s="63"/>
      <c r="T211" s="15" t="s">
        <v>58</v>
      </c>
      <c r="U211" s="15" t="s">
        <v>54</v>
      </c>
      <c r="V211" s="15" t="s">
        <v>55</v>
      </c>
      <c r="W211" s="40"/>
    </row>
    <row r="212" spans="1:133" x14ac:dyDescent="0.2">
      <c r="B212" s="20"/>
      <c r="C212" s="15"/>
      <c r="D212" s="15" t="s">
        <v>71</v>
      </c>
      <c r="E212" s="37"/>
      <c r="F212" s="37"/>
      <c r="G212" s="37" t="s">
        <v>208</v>
      </c>
      <c r="H212" s="37"/>
      <c r="I212" s="15"/>
      <c r="J212" s="16">
        <v>3000000</v>
      </c>
      <c r="K212" s="15" t="s">
        <v>73</v>
      </c>
      <c r="L212" s="15" t="s">
        <v>49</v>
      </c>
      <c r="M212" s="16">
        <v>0</v>
      </c>
      <c r="N212" s="39" t="s">
        <v>50</v>
      </c>
      <c r="O212" s="39"/>
      <c r="P212" s="39"/>
      <c r="Q212" s="15"/>
      <c r="R212" s="151"/>
      <c r="S212" s="63"/>
      <c r="T212" s="15" t="s">
        <v>58</v>
      </c>
      <c r="U212" s="15" t="s">
        <v>54</v>
      </c>
      <c r="V212" s="15" t="s">
        <v>55</v>
      </c>
      <c r="W212" s="40" t="s">
        <v>209</v>
      </c>
    </row>
    <row r="213" spans="1:133" ht="12.75" customHeight="1" x14ac:dyDescent="0.2">
      <c r="B213" s="20"/>
      <c r="C213" s="15"/>
      <c r="D213" s="15" t="s">
        <v>57</v>
      </c>
      <c r="E213" s="37"/>
      <c r="F213" s="37"/>
      <c r="G213" s="85">
        <v>43739</v>
      </c>
      <c r="H213" s="37"/>
      <c r="I213" s="15"/>
      <c r="J213" s="16">
        <v>37500</v>
      </c>
      <c r="K213" s="15" t="s">
        <v>48</v>
      </c>
      <c r="L213" s="15" t="s">
        <v>49</v>
      </c>
      <c r="M213" s="17">
        <f>24/365</f>
        <v>6.575342465753424E-2</v>
      </c>
      <c r="N213" s="39" t="s">
        <v>50</v>
      </c>
      <c r="O213" s="39"/>
      <c r="P213" s="39"/>
      <c r="Q213" s="15" t="s">
        <v>210</v>
      </c>
      <c r="R213" s="152"/>
      <c r="S213" s="63"/>
      <c r="T213" s="15" t="s">
        <v>58</v>
      </c>
      <c r="U213" s="15" t="s">
        <v>54</v>
      </c>
      <c r="V213" s="15" t="s">
        <v>55</v>
      </c>
      <c r="W213" s="40"/>
    </row>
    <row r="214" spans="1:133" x14ac:dyDescent="0.2">
      <c r="B214" s="43"/>
      <c r="C214" s="44"/>
      <c r="D214" s="44" t="s">
        <v>74</v>
      </c>
      <c r="E214" s="45"/>
      <c r="F214" s="45"/>
      <c r="G214" s="45" t="s">
        <v>58</v>
      </c>
      <c r="H214" s="45"/>
      <c r="I214" s="44"/>
      <c r="J214" s="47" t="s">
        <v>75</v>
      </c>
      <c r="K214" s="44"/>
      <c r="L214" s="44" t="s">
        <v>76</v>
      </c>
      <c r="M214" s="44"/>
      <c r="N214" s="48"/>
      <c r="O214" s="65">
        <v>8.8499999999999995E-2</v>
      </c>
      <c r="P214" s="48" t="s">
        <v>78</v>
      </c>
      <c r="Q214" s="44"/>
      <c r="R214" s="69"/>
      <c r="S214" s="153" t="s">
        <v>142</v>
      </c>
      <c r="T214" s="44" t="s">
        <v>58</v>
      </c>
      <c r="U214" s="44" t="s">
        <v>54</v>
      </c>
      <c r="V214" s="44" t="s">
        <v>79</v>
      </c>
      <c r="W214" s="49" t="s">
        <v>80</v>
      </c>
    </row>
    <row r="215" spans="1:133" x14ac:dyDescent="0.2">
      <c r="B215" s="43"/>
      <c r="C215" s="44"/>
      <c r="D215" s="44" t="s">
        <v>81</v>
      </c>
      <c r="E215" s="45"/>
      <c r="F215" s="45"/>
      <c r="G215" s="45" t="s">
        <v>58</v>
      </c>
      <c r="H215" s="45"/>
      <c r="I215" s="44"/>
      <c r="J215" s="47" t="s">
        <v>58</v>
      </c>
      <c r="K215" s="44"/>
      <c r="L215" s="44" t="s">
        <v>76</v>
      </c>
      <c r="M215" s="44"/>
      <c r="N215" s="48"/>
      <c r="O215" s="65">
        <v>8.8499999999999995E-2</v>
      </c>
      <c r="P215" s="48" t="s">
        <v>78</v>
      </c>
      <c r="Q215" s="44"/>
      <c r="R215" s="69"/>
      <c r="S215" s="154"/>
      <c r="T215" s="44" t="s">
        <v>58</v>
      </c>
      <c r="U215" s="44" t="s">
        <v>54</v>
      </c>
      <c r="V215" s="44" t="s">
        <v>79</v>
      </c>
      <c r="W215" s="49" t="s">
        <v>58</v>
      </c>
    </row>
    <row r="216" spans="1:133" x14ac:dyDescent="0.2">
      <c r="B216" s="43"/>
      <c r="C216" s="44"/>
      <c r="D216" s="44" t="s">
        <v>211</v>
      </c>
      <c r="E216" s="45"/>
      <c r="F216" s="45"/>
      <c r="G216" s="45" t="s">
        <v>58</v>
      </c>
      <c r="H216" s="45"/>
      <c r="I216" s="44"/>
      <c r="J216" s="47" t="s">
        <v>58</v>
      </c>
      <c r="K216" s="44"/>
      <c r="L216" s="44" t="s">
        <v>76</v>
      </c>
      <c r="M216" s="44"/>
      <c r="N216" s="48"/>
      <c r="O216" s="65">
        <v>8.8499999999999995E-2</v>
      </c>
      <c r="P216" s="48" t="s">
        <v>78</v>
      </c>
      <c r="Q216" s="44"/>
      <c r="R216" s="69"/>
      <c r="S216" s="154"/>
      <c r="T216" s="44" t="s">
        <v>58</v>
      </c>
      <c r="U216" s="44" t="s">
        <v>54</v>
      </c>
      <c r="V216" s="44" t="s">
        <v>79</v>
      </c>
      <c r="W216" s="49" t="s">
        <v>58</v>
      </c>
    </row>
    <row r="217" spans="1:133" x14ac:dyDescent="0.2">
      <c r="B217" s="43"/>
      <c r="C217" s="44"/>
      <c r="D217" s="44" t="s">
        <v>82</v>
      </c>
      <c r="E217" s="45"/>
      <c r="F217" s="45"/>
      <c r="G217" s="45" t="s">
        <v>58</v>
      </c>
      <c r="H217" s="45"/>
      <c r="I217" s="44"/>
      <c r="J217" s="47" t="s">
        <v>58</v>
      </c>
      <c r="K217" s="44"/>
      <c r="L217" s="44" t="s">
        <v>76</v>
      </c>
      <c r="M217" s="44"/>
      <c r="N217" s="48"/>
      <c r="O217" s="65">
        <v>4.4200000000000003E-2</v>
      </c>
      <c r="P217" s="48" t="s">
        <v>78</v>
      </c>
      <c r="Q217" s="44"/>
      <c r="R217" s="69"/>
      <c r="S217" s="154"/>
      <c r="T217" s="44" t="s">
        <v>58</v>
      </c>
      <c r="U217" s="44" t="s">
        <v>54</v>
      </c>
      <c r="V217" s="44" t="s">
        <v>79</v>
      </c>
      <c r="W217" s="49" t="s">
        <v>58</v>
      </c>
    </row>
    <row r="218" spans="1:133" s="18" customFormat="1" ht="12.75" customHeight="1" x14ac:dyDescent="0.2">
      <c r="A218" s="2"/>
      <c r="B218" s="43"/>
      <c r="C218" s="44"/>
      <c r="D218" s="44" t="s">
        <v>84</v>
      </c>
      <c r="E218" s="45"/>
      <c r="F218" s="45"/>
      <c r="G218" s="45" t="s">
        <v>58</v>
      </c>
      <c r="H218" s="45"/>
      <c r="I218" s="44"/>
      <c r="J218" s="47" t="s">
        <v>58</v>
      </c>
      <c r="K218" s="44"/>
      <c r="L218" s="44" t="s">
        <v>76</v>
      </c>
      <c r="M218" s="44"/>
      <c r="N218" s="48"/>
      <c r="O218" s="65">
        <v>8.8499999999999995E-2</v>
      </c>
      <c r="P218" s="48" t="s">
        <v>78</v>
      </c>
      <c r="Q218" s="44"/>
      <c r="R218" s="69"/>
      <c r="S218" s="154"/>
      <c r="T218" s="44" t="s">
        <v>58</v>
      </c>
      <c r="U218" s="44" t="s">
        <v>54</v>
      </c>
      <c r="V218" s="44" t="s">
        <v>79</v>
      </c>
      <c r="W218" s="49" t="s">
        <v>58</v>
      </c>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row>
    <row r="219" spans="1:133" s="18" customFormat="1" x14ac:dyDescent="0.2">
      <c r="A219" s="2"/>
      <c r="B219" s="43"/>
      <c r="C219" s="44"/>
      <c r="D219" s="44" t="s">
        <v>212</v>
      </c>
      <c r="E219" s="45"/>
      <c r="F219" s="45"/>
      <c r="G219" s="45" t="s">
        <v>58</v>
      </c>
      <c r="H219" s="45"/>
      <c r="I219" s="44"/>
      <c r="J219" s="47" t="s">
        <v>58</v>
      </c>
      <c r="K219" s="44"/>
      <c r="L219" s="44" t="s">
        <v>76</v>
      </c>
      <c r="M219" s="44"/>
      <c r="N219" s="48"/>
      <c r="O219" s="65">
        <v>4.4200000000000003E-2</v>
      </c>
      <c r="P219" s="48" t="s">
        <v>78</v>
      </c>
      <c r="Q219" s="44"/>
      <c r="R219" s="69"/>
      <c r="S219" s="154"/>
      <c r="T219" s="44" t="s">
        <v>58</v>
      </c>
      <c r="U219" s="44" t="s">
        <v>54</v>
      </c>
      <c r="V219" s="44" t="s">
        <v>79</v>
      </c>
      <c r="W219" s="49" t="s">
        <v>58</v>
      </c>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row>
    <row r="220" spans="1:133" s="18" customFormat="1" x14ac:dyDescent="0.2">
      <c r="A220" s="2"/>
      <c r="B220" s="43"/>
      <c r="C220" s="44"/>
      <c r="D220" s="44" t="s">
        <v>213</v>
      </c>
      <c r="E220" s="45"/>
      <c r="F220" s="45"/>
      <c r="G220" s="45" t="s">
        <v>58</v>
      </c>
      <c r="H220" s="45"/>
      <c r="I220" s="44"/>
      <c r="J220" s="47" t="s">
        <v>58</v>
      </c>
      <c r="K220" s="44"/>
      <c r="L220" s="44" t="s">
        <v>76</v>
      </c>
      <c r="M220" s="44"/>
      <c r="N220" s="48"/>
      <c r="O220" s="65">
        <v>4.4200000000000003E-2</v>
      </c>
      <c r="P220" s="48" t="s">
        <v>78</v>
      </c>
      <c r="Q220" s="44"/>
      <c r="R220" s="69"/>
      <c r="S220" s="154"/>
      <c r="T220" s="44" t="s">
        <v>58</v>
      </c>
      <c r="U220" s="44" t="s">
        <v>54</v>
      </c>
      <c r="V220" s="44" t="s">
        <v>79</v>
      </c>
      <c r="W220" s="49" t="s">
        <v>58</v>
      </c>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row>
    <row r="221" spans="1:133" s="18" customFormat="1" x14ac:dyDescent="0.2">
      <c r="A221" s="2"/>
      <c r="B221" s="43"/>
      <c r="C221" s="44"/>
      <c r="D221" s="44" t="s">
        <v>214</v>
      </c>
      <c r="E221" s="45"/>
      <c r="F221" s="45"/>
      <c r="G221" s="45" t="s">
        <v>58</v>
      </c>
      <c r="H221" s="45"/>
      <c r="I221" s="44"/>
      <c r="J221" s="47" t="s">
        <v>58</v>
      </c>
      <c r="K221" s="44"/>
      <c r="L221" s="44" t="s">
        <v>76</v>
      </c>
      <c r="M221" s="44"/>
      <c r="N221" s="48"/>
      <c r="O221" s="65">
        <v>4.4200000000000003E-2</v>
      </c>
      <c r="P221" s="48" t="s">
        <v>78</v>
      </c>
      <c r="Q221" s="44"/>
      <c r="R221" s="69"/>
      <c r="S221" s="154"/>
      <c r="T221" s="44" t="s">
        <v>58</v>
      </c>
      <c r="U221" s="44" t="s">
        <v>54</v>
      </c>
      <c r="V221" s="44" t="s">
        <v>79</v>
      </c>
      <c r="W221" s="49" t="s">
        <v>58</v>
      </c>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row>
    <row r="222" spans="1:133" s="18" customFormat="1" x14ac:dyDescent="0.2">
      <c r="A222" s="2"/>
      <c r="B222" s="43"/>
      <c r="C222" s="44"/>
      <c r="D222" s="44" t="s">
        <v>215</v>
      </c>
      <c r="E222" s="45"/>
      <c r="F222" s="45"/>
      <c r="G222" s="45" t="s">
        <v>58</v>
      </c>
      <c r="H222" s="45"/>
      <c r="I222" s="44"/>
      <c r="J222" s="47" t="s">
        <v>58</v>
      </c>
      <c r="K222" s="44"/>
      <c r="L222" s="44" t="s">
        <v>76</v>
      </c>
      <c r="M222" s="44"/>
      <c r="N222" s="48"/>
      <c r="O222" s="65">
        <v>4.4200000000000003E-2</v>
      </c>
      <c r="P222" s="48" t="s">
        <v>78</v>
      </c>
      <c r="Q222" s="44"/>
      <c r="R222" s="69"/>
      <c r="S222" s="154"/>
      <c r="T222" s="44" t="s">
        <v>58</v>
      </c>
      <c r="U222" s="44" t="s">
        <v>54</v>
      </c>
      <c r="V222" s="44" t="s">
        <v>79</v>
      </c>
      <c r="W222" s="49" t="s">
        <v>58</v>
      </c>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row>
    <row r="223" spans="1:133" s="18" customFormat="1" x14ac:dyDescent="0.2">
      <c r="A223" s="2"/>
      <c r="B223" s="43"/>
      <c r="C223" s="44"/>
      <c r="D223" s="44" t="s">
        <v>216</v>
      </c>
      <c r="E223" s="45"/>
      <c r="F223" s="45"/>
      <c r="G223" s="45" t="s">
        <v>58</v>
      </c>
      <c r="H223" s="45"/>
      <c r="I223" s="44"/>
      <c r="J223" s="47" t="s">
        <v>58</v>
      </c>
      <c r="K223" s="44"/>
      <c r="L223" s="44" t="s">
        <v>76</v>
      </c>
      <c r="M223" s="44"/>
      <c r="N223" s="48"/>
      <c r="O223" s="65">
        <v>4.4200000000000003E-2</v>
      </c>
      <c r="P223" s="48" t="s">
        <v>78</v>
      </c>
      <c r="Q223" s="44"/>
      <c r="R223" s="69"/>
      <c r="S223" s="154"/>
      <c r="T223" s="44" t="s">
        <v>58</v>
      </c>
      <c r="U223" s="44" t="s">
        <v>54</v>
      </c>
      <c r="V223" s="44" t="s">
        <v>79</v>
      </c>
      <c r="W223" s="49" t="s">
        <v>58</v>
      </c>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row>
    <row r="224" spans="1:133" s="18" customFormat="1" x14ac:dyDescent="0.2">
      <c r="A224" s="2"/>
      <c r="B224" s="43"/>
      <c r="C224" s="44"/>
      <c r="D224" s="44" t="s">
        <v>88</v>
      </c>
      <c r="E224" s="45"/>
      <c r="F224" s="45"/>
      <c r="G224" s="45" t="s">
        <v>208</v>
      </c>
      <c r="H224" s="45"/>
      <c r="I224" s="44"/>
      <c r="J224" s="47" t="s">
        <v>58</v>
      </c>
      <c r="K224" s="44"/>
      <c r="L224" s="44" t="s">
        <v>76</v>
      </c>
      <c r="M224" s="44"/>
      <c r="N224" s="48"/>
      <c r="O224" s="65">
        <v>0.92</v>
      </c>
      <c r="P224" s="48" t="s">
        <v>78</v>
      </c>
      <c r="Q224" s="44"/>
      <c r="R224" s="69"/>
      <c r="S224" s="154"/>
      <c r="T224" s="44" t="s">
        <v>58</v>
      </c>
      <c r="U224" s="44" t="s">
        <v>54</v>
      </c>
      <c r="V224" s="44" t="s">
        <v>91</v>
      </c>
      <c r="W224" s="49" t="s">
        <v>209</v>
      </c>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row>
    <row r="225" spans="1:133" s="18" customFormat="1" x14ac:dyDescent="0.2">
      <c r="A225" s="2"/>
      <c r="B225" s="43"/>
      <c r="C225" s="44"/>
      <c r="D225" s="44" t="s">
        <v>93</v>
      </c>
      <c r="E225" s="45"/>
      <c r="F225" s="45"/>
      <c r="G225" s="46">
        <v>43739</v>
      </c>
      <c r="H225" s="45"/>
      <c r="I225" s="44"/>
      <c r="J225" s="44" t="s">
        <v>58</v>
      </c>
      <c r="K225" s="44"/>
      <c r="L225" s="44" t="s">
        <v>76</v>
      </c>
      <c r="M225" s="44"/>
      <c r="N225" s="48"/>
      <c r="O225" s="65">
        <v>0.92</v>
      </c>
      <c r="P225" s="48" t="s">
        <v>78</v>
      </c>
      <c r="Q225" s="44"/>
      <c r="R225" s="69"/>
      <c r="S225" s="154"/>
      <c r="T225" s="44" t="s">
        <v>58</v>
      </c>
      <c r="U225" s="44" t="s">
        <v>54</v>
      </c>
      <c r="V225" s="44" t="s">
        <v>91</v>
      </c>
      <c r="W225" s="49"/>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95</v>
      </c>
      <c r="E226" s="45"/>
      <c r="F226" s="45"/>
      <c r="G226" s="45" t="s">
        <v>58</v>
      </c>
      <c r="H226" s="45"/>
      <c r="I226" s="44"/>
      <c r="J226" s="44" t="s">
        <v>58</v>
      </c>
      <c r="K226" s="44"/>
      <c r="L226" s="44" t="s">
        <v>76</v>
      </c>
      <c r="M226" s="44"/>
      <c r="N226" s="48"/>
      <c r="O226" s="65">
        <v>1.83</v>
      </c>
      <c r="P226" s="48" t="s">
        <v>78</v>
      </c>
      <c r="Q226" s="44"/>
      <c r="R226" s="69"/>
      <c r="S226" s="154"/>
      <c r="T226" s="44" t="s">
        <v>58</v>
      </c>
      <c r="U226" s="44" t="s">
        <v>54</v>
      </c>
      <c r="V226" s="44" t="s">
        <v>91</v>
      </c>
      <c r="W226" s="49"/>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217</v>
      </c>
      <c r="E227" s="45"/>
      <c r="F227" s="45"/>
      <c r="G227" s="45" t="s">
        <v>58</v>
      </c>
      <c r="H227" s="45"/>
      <c r="I227" s="44"/>
      <c r="J227" s="44" t="s">
        <v>58</v>
      </c>
      <c r="K227" s="44"/>
      <c r="L227" s="44" t="s">
        <v>76</v>
      </c>
      <c r="M227" s="44"/>
      <c r="N227" s="48"/>
      <c r="O227" s="65">
        <v>0.92</v>
      </c>
      <c r="P227" s="48" t="s">
        <v>78</v>
      </c>
      <c r="Q227" s="44"/>
      <c r="R227" s="69"/>
      <c r="S227" s="154"/>
      <c r="T227" s="44" t="s">
        <v>58</v>
      </c>
      <c r="U227" s="44" t="s">
        <v>54</v>
      </c>
      <c r="V227" s="44" t="s">
        <v>91</v>
      </c>
      <c r="W227" s="49"/>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97</v>
      </c>
      <c r="E228" s="45"/>
      <c r="F228" s="45"/>
      <c r="G228" s="45" t="s">
        <v>58</v>
      </c>
      <c r="H228" s="45"/>
      <c r="I228" s="44"/>
      <c r="J228" s="44" t="s">
        <v>58</v>
      </c>
      <c r="K228" s="44"/>
      <c r="L228" s="44" t="s">
        <v>76</v>
      </c>
      <c r="M228" s="44"/>
      <c r="N228" s="48"/>
      <c r="O228" s="65">
        <v>3.67</v>
      </c>
      <c r="P228" s="48" t="s">
        <v>78</v>
      </c>
      <c r="Q228" s="44"/>
      <c r="R228" s="69"/>
      <c r="S228" s="154"/>
      <c r="T228" s="44" t="s">
        <v>58</v>
      </c>
      <c r="U228" s="44" t="s">
        <v>54</v>
      </c>
      <c r="V228" s="44" t="s">
        <v>91</v>
      </c>
      <c r="W228" s="49"/>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s="18" customFormat="1" x14ac:dyDescent="0.2">
      <c r="A229" s="2"/>
      <c r="B229" s="43"/>
      <c r="C229" s="44"/>
      <c r="D229" s="44" t="s">
        <v>99</v>
      </c>
      <c r="E229" s="45"/>
      <c r="F229" s="45"/>
      <c r="G229" s="45" t="s">
        <v>58</v>
      </c>
      <c r="H229" s="45"/>
      <c r="I229" s="44"/>
      <c r="J229" s="44" t="s">
        <v>58</v>
      </c>
      <c r="K229" s="44"/>
      <c r="L229" s="44" t="s">
        <v>76</v>
      </c>
      <c r="M229" s="44"/>
      <c r="N229" s="48"/>
      <c r="O229" s="65">
        <v>10.18</v>
      </c>
      <c r="P229" s="48" t="s">
        <v>78</v>
      </c>
      <c r="Q229" s="44"/>
      <c r="R229" s="69"/>
      <c r="S229" s="154"/>
      <c r="T229" s="44" t="s">
        <v>58</v>
      </c>
      <c r="U229" s="44" t="s">
        <v>54</v>
      </c>
      <c r="V229" s="44" t="s">
        <v>91</v>
      </c>
      <c r="W229" s="49"/>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row>
    <row r="230" spans="1:133" ht="15" customHeight="1" x14ac:dyDescent="0.2">
      <c r="B230" s="43"/>
      <c r="C230" s="44"/>
      <c r="D230" s="44" t="s">
        <v>100</v>
      </c>
      <c r="E230" s="45"/>
      <c r="F230" s="45"/>
      <c r="G230" s="45" t="s">
        <v>58</v>
      </c>
      <c r="H230" s="45"/>
      <c r="I230" s="44"/>
      <c r="J230" s="44" t="s">
        <v>58</v>
      </c>
      <c r="K230" s="44"/>
      <c r="L230" s="44" t="s">
        <v>76</v>
      </c>
      <c r="M230" s="44"/>
      <c r="N230" s="48"/>
      <c r="O230" s="65">
        <v>10.18</v>
      </c>
      <c r="P230" s="48" t="s">
        <v>78</v>
      </c>
      <c r="Q230" s="44"/>
      <c r="R230" s="69"/>
      <c r="S230" s="154"/>
      <c r="T230" s="44" t="s">
        <v>58</v>
      </c>
      <c r="U230" s="44" t="s">
        <v>54</v>
      </c>
      <c r="V230" s="44" t="s">
        <v>91</v>
      </c>
      <c r="W230" s="49"/>
    </row>
    <row r="231" spans="1:133" ht="13.5" thickBot="1" x14ac:dyDescent="0.25">
      <c r="B231" s="50"/>
      <c r="C231" s="51"/>
      <c r="D231" s="51" t="s">
        <v>218</v>
      </c>
      <c r="E231" s="52"/>
      <c r="F231" s="52"/>
      <c r="G231" s="52" t="s">
        <v>58</v>
      </c>
      <c r="H231" s="52"/>
      <c r="I231" s="51"/>
      <c r="J231" s="51" t="s">
        <v>58</v>
      </c>
      <c r="K231" s="51"/>
      <c r="L231" s="51" t="s">
        <v>76</v>
      </c>
      <c r="M231" s="51"/>
      <c r="N231" s="54"/>
      <c r="O231" s="72">
        <v>10.18</v>
      </c>
      <c r="P231" s="54" t="s">
        <v>78</v>
      </c>
      <c r="Q231" s="51"/>
      <c r="R231" s="73"/>
      <c r="S231" s="155"/>
      <c r="T231" s="51" t="s">
        <v>58</v>
      </c>
      <c r="U231" s="51" t="s">
        <v>54</v>
      </c>
      <c r="V231" s="51" t="s">
        <v>91</v>
      </c>
      <c r="W231" s="55"/>
    </row>
    <row r="232" spans="1:133" ht="12.75" customHeight="1" x14ac:dyDescent="0.2">
      <c r="B232" s="31" t="s">
        <v>43</v>
      </c>
      <c r="C232" s="74" t="s">
        <v>222</v>
      </c>
      <c r="D232" s="32" t="s">
        <v>44</v>
      </c>
      <c r="E232" s="33">
        <v>45223</v>
      </c>
      <c r="F232" s="33" t="s">
        <v>156</v>
      </c>
      <c r="G232" s="33">
        <v>45224</v>
      </c>
      <c r="H232" s="33">
        <v>45657</v>
      </c>
      <c r="I232" s="32" t="s">
        <v>46</v>
      </c>
      <c r="J232" s="56">
        <v>4000</v>
      </c>
      <c r="K232" s="32" t="s">
        <v>48</v>
      </c>
      <c r="L232" s="32" t="s">
        <v>49</v>
      </c>
      <c r="M232" s="34">
        <f>450/365</f>
        <v>1.2328767123287672</v>
      </c>
      <c r="N232" s="35" t="s">
        <v>50</v>
      </c>
      <c r="O232" s="57"/>
      <c r="P232" s="35"/>
      <c r="Q232" s="32" t="s">
        <v>220</v>
      </c>
      <c r="R232" s="150" t="s">
        <v>287</v>
      </c>
      <c r="S232" s="32"/>
      <c r="T232" s="32" t="s">
        <v>53</v>
      </c>
      <c r="U232" s="32" t="s">
        <v>158</v>
      </c>
      <c r="V232" s="32" t="s">
        <v>55</v>
      </c>
      <c r="W232" s="36"/>
    </row>
    <row r="233" spans="1:133" x14ac:dyDescent="0.2">
      <c r="B233" s="20"/>
      <c r="C233" s="15"/>
      <c r="D233" s="15" t="s">
        <v>63</v>
      </c>
      <c r="E233" s="37"/>
      <c r="F233" s="37"/>
      <c r="G233" s="37"/>
      <c r="H233" s="37"/>
      <c r="I233" s="15"/>
      <c r="J233" s="16">
        <v>1000</v>
      </c>
      <c r="K233" s="15" t="s">
        <v>48</v>
      </c>
      <c r="L233" s="15" t="s">
        <v>49</v>
      </c>
      <c r="M233" s="16">
        <v>0</v>
      </c>
      <c r="N233" s="39" t="s">
        <v>50</v>
      </c>
      <c r="O233" s="19"/>
      <c r="P233" s="39"/>
      <c r="Q233" s="15"/>
      <c r="R233" s="152"/>
      <c r="S233" s="15"/>
      <c r="T233" s="15" t="s">
        <v>58</v>
      </c>
      <c r="U233" s="15" t="s">
        <v>158</v>
      </c>
      <c r="V233" s="15" t="s">
        <v>55</v>
      </c>
      <c r="W233" s="40"/>
    </row>
    <row r="234" spans="1:133" x14ac:dyDescent="0.2">
      <c r="B234" s="20"/>
      <c r="C234" s="15"/>
      <c r="D234" s="15" t="s">
        <v>60</v>
      </c>
      <c r="E234" s="37"/>
      <c r="F234" s="37"/>
      <c r="G234" s="37"/>
      <c r="H234" s="37"/>
      <c r="I234" s="15"/>
      <c r="J234" s="16">
        <v>4000</v>
      </c>
      <c r="K234" s="15" t="s">
        <v>48</v>
      </c>
      <c r="L234" s="15" t="s">
        <v>49</v>
      </c>
      <c r="M234" s="16">
        <v>0</v>
      </c>
      <c r="N234" s="39" t="s">
        <v>50</v>
      </c>
      <c r="O234" s="19"/>
      <c r="P234" s="39"/>
      <c r="Q234" s="15"/>
      <c r="R234" s="152"/>
      <c r="S234" s="63"/>
      <c r="T234" s="15" t="s">
        <v>58</v>
      </c>
      <c r="U234" s="15" t="s">
        <v>158</v>
      </c>
      <c r="V234" s="15" t="s">
        <v>55</v>
      </c>
      <c r="W234" s="40"/>
    </row>
    <row r="235" spans="1:133" x14ac:dyDescent="0.2">
      <c r="B235" s="20"/>
      <c r="C235" s="15"/>
      <c r="D235" s="15" t="s">
        <v>61</v>
      </c>
      <c r="E235" s="37"/>
      <c r="F235" s="37"/>
      <c r="G235" s="37"/>
      <c r="H235" s="37"/>
      <c r="I235" s="15"/>
      <c r="J235" s="16">
        <v>1000</v>
      </c>
      <c r="K235" s="15" t="s">
        <v>48</v>
      </c>
      <c r="L235" s="15" t="s">
        <v>49</v>
      </c>
      <c r="M235" s="16">
        <v>0</v>
      </c>
      <c r="N235" s="39" t="s">
        <v>50</v>
      </c>
      <c r="O235" s="19"/>
      <c r="P235" s="39"/>
      <c r="Q235" s="15"/>
      <c r="R235" s="152"/>
      <c r="S235" s="63"/>
      <c r="T235" s="15" t="s">
        <v>58</v>
      </c>
      <c r="U235" s="15" t="s">
        <v>158</v>
      </c>
      <c r="V235" s="15" t="s">
        <v>55</v>
      </c>
      <c r="W235" s="40"/>
    </row>
    <row r="236" spans="1:133" x14ac:dyDescent="0.2">
      <c r="B236" s="20"/>
      <c r="C236" s="15"/>
      <c r="D236" s="15" t="s">
        <v>71</v>
      </c>
      <c r="E236" s="37"/>
      <c r="F236" s="37"/>
      <c r="G236" s="37"/>
      <c r="H236" s="37"/>
      <c r="I236" s="15"/>
      <c r="J236" s="16">
        <v>160000</v>
      </c>
      <c r="K236" s="15" t="s">
        <v>73</v>
      </c>
      <c r="L236" s="15" t="s">
        <v>49</v>
      </c>
      <c r="M236" s="81">
        <v>0</v>
      </c>
      <c r="N236" s="39" t="s">
        <v>50</v>
      </c>
      <c r="O236" s="19"/>
      <c r="P236" s="39"/>
      <c r="Q236" s="15"/>
      <c r="R236" s="152"/>
      <c r="S236" s="63"/>
      <c r="T236" s="15" t="s">
        <v>58</v>
      </c>
      <c r="U236" s="15" t="s">
        <v>158</v>
      </c>
      <c r="V236" s="15" t="s">
        <v>55</v>
      </c>
      <c r="W236" s="40"/>
    </row>
    <row r="237" spans="1:133" s="18" customFormat="1" ht="12.75" customHeight="1" x14ac:dyDescent="0.2">
      <c r="A237" s="2"/>
      <c r="B237" s="43"/>
      <c r="C237" s="44"/>
      <c r="D237" s="44" t="s">
        <v>74</v>
      </c>
      <c r="E237" s="45"/>
      <c r="F237" s="45"/>
      <c r="G237" s="45"/>
      <c r="H237" s="45"/>
      <c r="I237" s="44"/>
      <c r="J237" s="47" t="s">
        <v>75</v>
      </c>
      <c r="K237" s="44"/>
      <c r="L237" s="44" t="s">
        <v>76</v>
      </c>
      <c r="M237" s="47"/>
      <c r="N237" s="48"/>
      <c r="O237" s="48">
        <v>0.10390000000000001</v>
      </c>
      <c r="P237" s="48" t="s">
        <v>78</v>
      </c>
      <c r="Q237" s="44"/>
      <c r="R237" s="94"/>
      <c r="S237" s="153" t="s">
        <v>221</v>
      </c>
      <c r="T237" s="44" t="s">
        <v>58</v>
      </c>
      <c r="U237" s="44" t="s">
        <v>158</v>
      </c>
      <c r="V237" s="44" t="s">
        <v>79</v>
      </c>
      <c r="W237" s="49" t="s">
        <v>80</v>
      </c>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row>
    <row r="238" spans="1:133" s="18" customFormat="1" x14ac:dyDescent="0.2">
      <c r="A238" s="2"/>
      <c r="B238" s="43"/>
      <c r="C238" s="44"/>
      <c r="D238" s="44" t="s">
        <v>81</v>
      </c>
      <c r="E238" s="45"/>
      <c r="F238" s="45"/>
      <c r="G238" s="45"/>
      <c r="H238" s="45"/>
      <c r="I238" s="44"/>
      <c r="J238" s="47" t="s">
        <v>58</v>
      </c>
      <c r="K238" s="44"/>
      <c r="L238" s="44" t="s">
        <v>76</v>
      </c>
      <c r="M238" s="47"/>
      <c r="N238" s="48"/>
      <c r="O238" s="48">
        <v>0.10390000000000001</v>
      </c>
      <c r="P238" s="48" t="s">
        <v>78</v>
      </c>
      <c r="Q238" s="44"/>
      <c r="R238" s="94"/>
      <c r="S238" s="154"/>
      <c r="T238" s="44" t="s">
        <v>58</v>
      </c>
      <c r="U238" s="44" t="s">
        <v>158</v>
      </c>
      <c r="V238" s="44" t="s">
        <v>79</v>
      </c>
      <c r="W238" s="49" t="s">
        <v>58</v>
      </c>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row>
    <row r="239" spans="1:133" s="18" customFormat="1" x14ac:dyDescent="0.2">
      <c r="A239" s="2"/>
      <c r="B239" s="43"/>
      <c r="C239" s="44"/>
      <c r="D239" s="44" t="s">
        <v>82</v>
      </c>
      <c r="E239" s="45"/>
      <c r="F239" s="45"/>
      <c r="G239" s="45"/>
      <c r="H239" s="45"/>
      <c r="I239" s="44"/>
      <c r="J239" s="47" t="s">
        <v>58</v>
      </c>
      <c r="K239" s="44"/>
      <c r="L239" s="44" t="s">
        <v>76</v>
      </c>
      <c r="M239" s="47"/>
      <c r="N239" s="48"/>
      <c r="O239" s="48">
        <v>5.1900000000000002E-2</v>
      </c>
      <c r="P239" s="48" t="s">
        <v>78</v>
      </c>
      <c r="Q239" s="44"/>
      <c r="R239" s="94"/>
      <c r="S239" s="154"/>
      <c r="T239" s="44" t="s">
        <v>58</v>
      </c>
      <c r="U239" s="44" t="s">
        <v>158</v>
      </c>
      <c r="V239" s="44" t="s">
        <v>79</v>
      </c>
      <c r="W239" s="49" t="s">
        <v>58</v>
      </c>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row>
    <row r="240" spans="1:133" s="18" customFormat="1" x14ac:dyDescent="0.2">
      <c r="A240" s="2"/>
      <c r="B240" s="43"/>
      <c r="C240" s="44"/>
      <c r="D240" s="44" t="s">
        <v>84</v>
      </c>
      <c r="E240" s="45"/>
      <c r="F240" s="45"/>
      <c r="G240" s="45"/>
      <c r="H240" s="45"/>
      <c r="I240" s="44"/>
      <c r="J240" s="47" t="s">
        <v>58</v>
      </c>
      <c r="K240" s="44"/>
      <c r="L240" s="44" t="s">
        <v>76</v>
      </c>
      <c r="M240" s="47"/>
      <c r="N240" s="48"/>
      <c r="O240" s="48">
        <v>0.10390000000000001</v>
      </c>
      <c r="P240" s="48" t="s">
        <v>78</v>
      </c>
      <c r="Q240" s="44"/>
      <c r="R240" s="94"/>
      <c r="S240" s="154"/>
      <c r="T240" s="44" t="s">
        <v>58</v>
      </c>
      <c r="U240" s="44" t="s">
        <v>158</v>
      </c>
      <c r="V240" s="44" t="s">
        <v>79</v>
      </c>
      <c r="W240" s="49" t="s">
        <v>58</v>
      </c>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row>
    <row r="241" spans="1:133" s="18" customFormat="1" x14ac:dyDescent="0.2">
      <c r="A241" s="2"/>
      <c r="B241" s="43"/>
      <c r="C241" s="44"/>
      <c r="D241" s="44" t="s">
        <v>85</v>
      </c>
      <c r="E241" s="45"/>
      <c r="F241" s="45"/>
      <c r="G241" s="45"/>
      <c r="H241" s="45"/>
      <c r="I241" s="44"/>
      <c r="J241" s="47" t="s">
        <v>58</v>
      </c>
      <c r="K241" s="44"/>
      <c r="L241" s="44" t="s">
        <v>76</v>
      </c>
      <c r="M241" s="47"/>
      <c r="N241" s="48"/>
      <c r="O241" s="48">
        <v>5.1900000000000002E-2</v>
      </c>
      <c r="P241" s="48" t="s">
        <v>78</v>
      </c>
      <c r="Q241" s="44"/>
      <c r="R241" s="94"/>
      <c r="S241" s="154"/>
      <c r="T241" s="44" t="s">
        <v>58</v>
      </c>
      <c r="U241" s="44" t="s">
        <v>158</v>
      </c>
      <c r="V241" s="44" t="s">
        <v>79</v>
      </c>
      <c r="W241" s="49" t="s">
        <v>58</v>
      </c>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row>
    <row r="242" spans="1:133" s="18" customFormat="1" x14ac:dyDescent="0.2">
      <c r="A242" s="2"/>
      <c r="B242" s="43"/>
      <c r="C242" s="44"/>
      <c r="D242" s="44" t="s">
        <v>87</v>
      </c>
      <c r="E242" s="45"/>
      <c r="F242" s="45"/>
      <c r="G242" s="45"/>
      <c r="H242" s="45"/>
      <c r="I242" s="44"/>
      <c r="J242" s="47" t="s">
        <v>58</v>
      </c>
      <c r="K242" s="44"/>
      <c r="L242" s="44" t="s">
        <v>76</v>
      </c>
      <c r="M242" s="47"/>
      <c r="N242" s="48"/>
      <c r="O242" s="48">
        <v>5.1900000000000002E-2</v>
      </c>
      <c r="P242" s="48" t="s">
        <v>78</v>
      </c>
      <c r="Q242" s="44"/>
      <c r="R242" s="94"/>
      <c r="S242" s="154"/>
      <c r="T242" s="44" t="s">
        <v>58</v>
      </c>
      <c r="U242" s="44" t="s">
        <v>158</v>
      </c>
      <c r="V242" s="44" t="s">
        <v>79</v>
      </c>
      <c r="W242" s="49" t="s">
        <v>58</v>
      </c>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row>
    <row r="243" spans="1:133" s="18" customFormat="1" x14ac:dyDescent="0.2">
      <c r="A243" s="2"/>
      <c r="B243" s="43"/>
      <c r="C243" s="44"/>
      <c r="D243" s="44" t="s">
        <v>88</v>
      </c>
      <c r="E243" s="45"/>
      <c r="F243" s="45"/>
      <c r="G243" s="45"/>
      <c r="H243" s="45"/>
      <c r="I243" s="44"/>
      <c r="J243" s="47" t="s">
        <v>58</v>
      </c>
      <c r="K243" s="44"/>
      <c r="L243" s="44" t="s">
        <v>76</v>
      </c>
      <c r="M243" s="47"/>
      <c r="N243" s="48"/>
      <c r="O243" s="48">
        <v>1.0633999999999999</v>
      </c>
      <c r="P243" s="48" t="s">
        <v>78</v>
      </c>
      <c r="Q243" s="44"/>
      <c r="R243" s="94"/>
      <c r="S243" s="154"/>
      <c r="T243" s="44" t="s">
        <v>58</v>
      </c>
      <c r="U243" s="44" t="s">
        <v>158</v>
      </c>
      <c r="V243" s="44" t="s">
        <v>91</v>
      </c>
      <c r="W243" s="49"/>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row>
    <row r="244" spans="1:133" s="18" customFormat="1" x14ac:dyDescent="0.2">
      <c r="A244" s="2"/>
      <c r="B244" s="43"/>
      <c r="C244" s="44"/>
      <c r="D244" s="44" t="s">
        <v>93</v>
      </c>
      <c r="E244" s="45"/>
      <c r="F244" s="45"/>
      <c r="G244" s="45"/>
      <c r="H244" s="45"/>
      <c r="I244" s="44"/>
      <c r="J244" s="47" t="s">
        <v>58</v>
      </c>
      <c r="K244" s="44"/>
      <c r="L244" s="44" t="s">
        <v>76</v>
      </c>
      <c r="M244" s="47"/>
      <c r="N244" s="48"/>
      <c r="O244" s="48">
        <v>1.0633999999999999</v>
      </c>
      <c r="P244" s="48" t="s">
        <v>78</v>
      </c>
      <c r="Q244" s="44"/>
      <c r="R244" s="94"/>
      <c r="S244" s="154"/>
      <c r="T244" s="44" t="s">
        <v>58</v>
      </c>
      <c r="U244" s="44" t="s">
        <v>158</v>
      </c>
      <c r="V244" s="44" t="s">
        <v>91</v>
      </c>
      <c r="W244" s="49"/>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95</v>
      </c>
      <c r="E245" s="45"/>
      <c r="F245" s="45"/>
      <c r="G245" s="45"/>
      <c r="H245" s="45"/>
      <c r="I245" s="44"/>
      <c r="J245" s="47" t="s">
        <v>58</v>
      </c>
      <c r="K245" s="44"/>
      <c r="L245" s="44" t="s">
        <v>76</v>
      </c>
      <c r="M245" s="47"/>
      <c r="N245" s="48"/>
      <c r="O245" s="48">
        <f>O244*2</f>
        <v>2.1267999999999998</v>
      </c>
      <c r="P245" s="48" t="s">
        <v>78</v>
      </c>
      <c r="Q245" s="44"/>
      <c r="R245" s="94"/>
      <c r="S245" s="154"/>
      <c r="T245" s="44" t="s">
        <v>58</v>
      </c>
      <c r="U245" s="44" t="s">
        <v>158</v>
      </c>
      <c r="V245" s="44" t="s">
        <v>91</v>
      </c>
      <c r="W245" s="49"/>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97</v>
      </c>
      <c r="E246" s="45"/>
      <c r="F246" s="45"/>
      <c r="G246" s="45"/>
      <c r="H246" s="45"/>
      <c r="I246" s="44"/>
      <c r="J246" s="47" t="s">
        <v>58</v>
      </c>
      <c r="K246" s="44"/>
      <c r="L246" s="44" t="s">
        <v>76</v>
      </c>
      <c r="M246" s="47"/>
      <c r="N246" s="48"/>
      <c r="O246" s="48">
        <v>4.2309999999999999</v>
      </c>
      <c r="P246" s="48" t="s">
        <v>78</v>
      </c>
      <c r="Q246" s="44"/>
      <c r="R246" s="94"/>
      <c r="S246" s="154"/>
      <c r="T246" s="44" t="s">
        <v>58</v>
      </c>
      <c r="U246" s="44" t="s">
        <v>158</v>
      </c>
      <c r="V246" s="44" t="s">
        <v>91</v>
      </c>
      <c r="W246" s="49"/>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x14ac:dyDescent="0.2">
      <c r="A247" s="2"/>
      <c r="B247" s="43"/>
      <c r="C247" s="44"/>
      <c r="D247" s="44" t="s">
        <v>99</v>
      </c>
      <c r="E247" s="45"/>
      <c r="F247" s="45"/>
      <c r="G247" s="45"/>
      <c r="H247" s="45"/>
      <c r="I247" s="44"/>
      <c r="J247" s="47" t="s">
        <v>58</v>
      </c>
      <c r="K247" s="44"/>
      <c r="L247" s="44" t="s">
        <v>76</v>
      </c>
      <c r="M247" s="47"/>
      <c r="N247" s="48"/>
      <c r="O247" s="48">
        <v>11.731299999999999</v>
      </c>
      <c r="P247" s="48" t="s">
        <v>78</v>
      </c>
      <c r="Q247" s="44"/>
      <c r="R247" s="94"/>
      <c r="S247" s="154"/>
      <c r="T247" s="44" t="s">
        <v>58</v>
      </c>
      <c r="U247" s="44" t="s">
        <v>158</v>
      </c>
      <c r="V247" s="44" t="s">
        <v>91</v>
      </c>
      <c r="W247" s="49"/>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s="18" customFormat="1" ht="13.5" thickBot="1" x14ac:dyDescent="0.25">
      <c r="A248" s="2"/>
      <c r="B248" s="50"/>
      <c r="C248" s="51"/>
      <c r="D248" s="51" t="s">
        <v>100</v>
      </c>
      <c r="E248" s="52"/>
      <c r="F248" s="52"/>
      <c r="G248" s="52"/>
      <c r="H248" s="52"/>
      <c r="I248" s="51"/>
      <c r="J248" s="53" t="s">
        <v>58</v>
      </c>
      <c r="K248" s="51"/>
      <c r="L248" s="51" t="s">
        <v>76</v>
      </c>
      <c r="M248" s="53"/>
      <c r="N248" s="54"/>
      <c r="O248" s="54">
        <v>11.731299999999999</v>
      </c>
      <c r="P248" s="54" t="s">
        <v>78</v>
      </c>
      <c r="Q248" s="51"/>
      <c r="R248" s="83"/>
      <c r="S248" s="155"/>
      <c r="T248" s="51" t="s">
        <v>58</v>
      </c>
      <c r="U248" s="51" t="s">
        <v>158</v>
      </c>
      <c r="V248" s="51" t="s">
        <v>91</v>
      </c>
      <c r="W248" s="55"/>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row>
    <row r="249" spans="1:133" x14ac:dyDescent="0.2">
      <c r="B249" s="31" t="s">
        <v>43</v>
      </c>
      <c r="C249" s="74" t="s">
        <v>230</v>
      </c>
      <c r="D249" s="32" t="s">
        <v>44</v>
      </c>
      <c r="E249" s="33">
        <v>44824</v>
      </c>
      <c r="F249" s="33">
        <v>45405</v>
      </c>
      <c r="G249" s="33">
        <v>44927</v>
      </c>
      <c r="H249" s="33">
        <v>46387</v>
      </c>
      <c r="I249" s="32" t="s">
        <v>46</v>
      </c>
      <c r="J249" s="56">
        <v>8000</v>
      </c>
      <c r="K249" s="32" t="s">
        <v>48</v>
      </c>
      <c r="L249" s="32" t="s">
        <v>49</v>
      </c>
      <c r="M249" s="34">
        <f>346.75/365</f>
        <v>0.95</v>
      </c>
      <c r="N249" s="35" t="s">
        <v>50</v>
      </c>
      <c r="O249" s="35"/>
      <c r="P249" s="35"/>
      <c r="Q249" s="32" t="s">
        <v>223</v>
      </c>
      <c r="R249" s="150" t="s">
        <v>288</v>
      </c>
      <c r="S249" s="32"/>
      <c r="T249" s="32" t="s">
        <v>53</v>
      </c>
      <c r="U249" s="32" t="s">
        <v>54</v>
      </c>
      <c r="V249" s="32" t="s">
        <v>55</v>
      </c>
      <c r="W249" s="95"/>
    </row>
    <row r="250" spans="1:133" x14ac:dyDescent="0.2">
      <c r="B250" s="20"/>
      <c r="C250" s="15"/>
      <c r="D250" s="38" t="s">
        <v>60</v>
      </c>
      <c r="E250" s="37"/>
      <c r="F250" s="37"/>
      <c r="G250" s="37" t="s">
        <v>58</v>
      </c>
      <c r="H250" s="37" t="s">
        <v>58</v>
      </c>
      <c r="I250" s="15"/>
      <c r="J250" s="93">
        <v>8000</v>
      </c>
      <c r="K250" s="38" t="s">
        <v>48</v>
      </c>
      <c r="L250" s="38" t="s">
        <v>49</v>
      </c>
      <c r="M250" s="93">
        <v>0</v>
      </c>
      <c r="N250" s="79" t="s">
        <v>50</v>
      </c>
      <c r="O250" s="79"/>
      <c r="P250" s="79"/>
      <c r="Q250" s="38"/>
      <c r="R250" s="151"/>
      <c r="S250" s="38"/>
      <c r="T250" s="15" t="s">
        <v>58</v>
      </c>
      <c r="U250" s="15" t="s">
        <v>54</v>
      </c>
      <c r="V250" s="38" t="s">
        <v>55</v>
      </c>
      <c r="W250" s="99"/>
    </row>
    <row r="251" spans="1:133" x14ac:dyDescent="0.2">
      <c r="B251" s="20"/>
      <c r="C251" s="15"/>
      <c r="D251" s="15" t="s">
        <v>61</v>
      </c>
      <c r="E251" s="37"/>
      <c r="F251" s="37"/>
      <c r="G251" s="37" t="s">
        <v>58</v>
      </c>
      <c r="H251" s="37" t="s">
        <v>58</v>
      </c>
      <c r="I251" s="15"/>
      <c r="J251" s="16">
        <v>2000</v>
      </c>
      <c r="K251" s="15" t="s">
        <v>48</v>
      </c>
      <c r="L251" s="15" t="s">
        <v>49</v>
      </c>
      <c r="M251" s="16">
        <v>0</v>
      </c>
      <c r="N251" s="39" t="s">
        <v>50</v>
      </c>
      <c r="O251" s="39"/>
      <c r="P251" s="39"/>
      <c r="Q251" s="15"/>
      <c r="R251" s="151"/>
      <c r="S251" s="15"/>
      <c r="T251" s="15" t="s">
        <v>58</v>
      </c>
      <c r="U251" s="15" t="s">
        <v>54</v>
      </c>
      <c r="V251" s="15" t="s">
        <v>55</v>
      </c>
      <c r="W251" s="96"/>
    </row>
    <row r="252" spans="1:133" x14ac:dyDescent="0.2">
      <c r="B252" s="20"/>
      <c r="C252" s="15"/>
      <c r="D252" s="15" t="s">
        <v>63</v>
      </c>
      <c r="E252" s="37"/>
      <c r="F252" s="37"/>
      <c r="G252" s="37" t="s">
        <v>58</v>
      </c>
      <c r="H252" s="37" t="s">
        <v>58</v>
      </c>
      <c r="I252" s="15"/>
      <c r="J252" s="16">
        <v>2000</v>
      </c>
      <c r="K252" s="15" t="s">
        <v>48</v>
      </c>
      <c r="L252" s="15" t="s">
        <v>49</v>
      </c>
      <c r="M252" s="16">
        <v>0</v>
      </c>
      <c r="N252" s="39" t="s">
        <v>50</v>
      </c>
      <c r="O252" s="39"/>
      <c r="P252" s="39"/>
      <c r="Q252" s="15"/>
      <c r="R252" s="151"/>
      <c r="S252" s="15"/>
      <c r="T252" s="15" t="s">
        <v>58</v>
      </c>
      <c r="U252" s="15" t="s">
        <v>54</v>
      </c>
      <c r="V252" s="15" t="s">
        <v>55</v>
      </c>
      <c r="W252" s="96"/>
    </row>
    <row r="253" spans="1:133" x14ac:dyDescent="0.2">
      <c r="B253" s="20"/>
      <c r="C253" s="15"/>
      <c r="D253" s="15" t="s">
        <v>57</v>
      </c>
      <c r="E253" s="37"/>
      <c r="F253" s="37"/>
      <c r="G253" s="37" t="s">
        <v>58</v>
      </c>
      <c r="H253" s="37" t="s">
        <v>58</v>
      </c>
      <c r="I253" s="15"/>
      <c r="J253" s="16">
        <v>4000</v>
      </c>
      <c r="K253" s="15" t="s">
        <v>48</v>
      </c>
      <c r="L253" s="15" t="s">
        <v>49</v>
      </c>
      <c r="M253" s="16">
        <v>0</v>
      </c>
      <c r="N253" s="39" t="s">
        <v>50</v>
      </c>
      <c r="O253" s="39"/>
      <c r="P253" s="39"/>
      <c r="Q253" s="15"/>
      <c r="R253" s="151"/>
      <c r="S253" s="63"/>
      <c r="T253" s="15" t="s">
        <v>58</v>
      </c>
      <c r="U253" s="15" t="s">
        <v>54</v>
      </c>
      <c r="V253" s="15" t="s">
        <v>55</v>
      </c>
      <c r="W253" s="96"/>
    </row>
    <row r="254" spans="1:133" x14ac:dyDescent="0.2">
      <c r="B254" s="20"/>
      <c r="C254" s="15"/>
      <c r="D254" s="15" t="s">
        <v>64</v>
      </c>
      <c r="E254" s="37"/>
      <c r="F254" s="37"/>
      <c r="G254" s="37" t="s">
        <v>58</v>
      </c>
      <c r="H254" s="37" t="s">
        <v>58</v>
      </c>
      <c r="I254" s="15"/>
      <c r="J254" s="16">
        <v>2000</v>
      </c>
      <c r="K254" s="15" t="s">
        <v>48</v>
      </c>
      <c r="L254" s="15" t="s">
        <v>49</v>
      </c>
      <c r="M254" s="16">
        <v>0</v>
      </c>
      <c r="N254" s="39" t="s">
        <v>50</v>
      </c>
      <c r="O254" s="39"/>
      <c r="P254" s="39"/>
      <c r="Q254" s="15"/>
      <c r="R254" s="151"/>
      <c r="S254" s="63"/>
      <c r="T254" s="15" t="s">
        <v>58</v>
      </c>
      <c r="U254" s="15" t="s">
        <v>54</v>
      </c>
      <c r="V254" s="15" t="s">
        <v>55</v>
      </c>
      <c r="W254" s="96"/>
    </row>
    <row r="255" spans="1:133" x14ac:dyDescent="0.2">
      <c r="B255" s="20"/>
      <c r="C255" s="15"/>
      <c r="D255" s="15" t="s">
        <v>71</v>
      </c>
      <c r="E255" s="37"/>
      <c r="F255" s="37"/>
      <c r="G255" s="37" t="s">
        <v>147</v>
      </c>
      <c r="H255" s="37" t="s">
        <v>58</v>
      </c>
      <c r="I255" s="15"/>
      <c r="J255" s="16">
        <v>320000</v>
      </c>
      <c r="K255" s="15" t="s">
        <v>73</v>
      </c>
      <c r="L255" s="15" t="s">
        <v>49</v>
      </c>
      <c r="M255" s="16">
        <v>0</v>
      </c>
      <c r="N255" s="39" t="s">
        <v>50</v>
      </c>
      <c r="O255" s="39"/>
      <c r="P255" s="39"/>
      <c r="Q255" s="15"/>
      <c r="R255" s="151"/>
      <c r="S255" s="63"/>
      <c r="T255" s="15" t="s">
        <v>58</v>
      </c>
      <c r="U255" s="15" t="s">
        <v>54</v>
      </c>
      <c r="V255" s="15" t="s">
        <v>55</v>
      </c>
      <c r="W255" s="40" t="s">
        <v>225</v>
      </c>
    </row>
    <row r="256" spans="1:133" x14ac:dyDescent="0.2">
      <c r="B256" s="20"/>
      <c r="C256" s="15"/>
      <c r="D256" s="15" t="s">
        <v>226</v>
      </c>
      <c r="E256" s="37"/>
      <c r="F256" s="37"/>
      <c r="G256" s="37">
        <v>45413</v>
      </c>
      <c r="H256" s="37">
        <v>45667</v>
      </c>
      <c r="I256" s="15"/>
      <c r="J256" s="16">
        <v>80000</v>
      </c>
      <c r="K256" s="15" t="s">
        <v>73</v>
      </c>
      <c r="L256" s="15" t="s">
        <v>49</v>
      </c>
      <c r="M256" s="16">
        <v>0</v>
      </c>
      <c r="N256" s="39" t="s">
        <v>50</v>
      </c>
      <c r="O256" s="39"/>
      <c r="P256" s="39"/>
      <c r="Q256" s="15"/>
      <c r="R256" s="152"/>
      <c r="S256" s="63"/>
      <c r="T256" s="15" t="s">
        <v>58</v>
      </c>
      <c r="U256" s="15" t="s">
        <v>54</v>
      </c>
      <c r="V256" s="15" t="s">
        <v>79</v>
      </c>
      <c r="W256" s="41" t="s">
        <v>227</v>
      </c>
    </row>
    <row r="257" spans="2:23" ht="12.75" customHeight="1" x14ac:dyDescent="0.2">
      <c r="B257" s="43"/>
      <c r="C257" s="44"/>
      <c r="D257" s="44" t="s">
        <v>74</v>
      </c>
      <c r="E257" s="45"/>
      <c r="F257" s="45"/>
      <c r="G257" s="45">
        <v>44825</v>
      </c>
      <c r="H257" s="45">
        <v>46387</v>
      </c>
      <c r="I257" s="44"/>
      <c r="J257" s="47" t="s">
        <v>75</v>
      </c>
      <c r="K257" s="44"/>
      <c r="L257" s="44" t="s">
        <v>76</v>
      </c>
      <c r="M257" s="44"/>
      <c r="N257" s="48"/>
      <c r="O257" s="65">
        <v>9.6799999999999997E-2</v>
      </c>
      <c r="P257" s="48" t="s">
        <v>78</v>
      </c>
      <c r="Q257" s="44"/>
      <c r="R257" s="69"/>
      <c r="S257" s="153" t="s">
        <v>224</v>
      </c>
      <c r="T257" s="44" t="s">
        <v>58</v>
      </c>
      <c r="U257" s="44" t="s">
        <v>54</v>
      </c>
      <c r="V257" s="44" t="s">
        <v>79</v>
      </c>
      <c r="W257" s="49" t="s">
        <v>80</v>
      </c>
    </row>
    <row r="258" spans="2:23" ht="15" customHeight="1" x14ac:dyDescent="0.2">
      <c r="B258" s="43"/>
      <c r="C258" s="44"/>
      <c r="D258" s="44" t="s">
        <v>81</v>
      </c>
      <c r="E258" s="45"/>
      <c r="F258" s="45"/>
      <c r="G258" s="45" t="s">
        <v>58</v>
      </c>
      <c r="H258" s="45" t="s">
        <v>58</v>
      </c>
      <c r="I258" s="44"/>
      <c r="J258" s="47" t="s">
        <v>58</v>
      </c>
      <c r="K258" s="44"/>
      <c r="L258" s="44" t="s">
        <v>76</v>
      </c>
      <c r="M258" s="44"/>
      <c r="N258" s="48"/>
      <c r="O258" s="65">
        <v>9.6799999999999997E-2</v>
      </c>
      <c r="P258" s="48" t="s">
        <v>78</v>
      </c>
      <c r="Q258" s="44"/>
      <c r="R258" s="69"/>
      <c r="S258" s="154"/>
      <c r="T258" s="44" t="s">
        <v>58</v>
      </c>
      <c r="U258" s="44" t="s">
        <v>54</v>
      </c>
      <c r="V258" s="44" t="s">
        <v>79</v>
      </c>
      <c r="W258" s="49" t="s">
        <v>58</v>
      </c>
    </row>
    <row r="259" spans="2:23" ht="12.75" customHeight="1" x14ac:dyDescent="0.2">
      <c r="B259" s="43"/>
      <c r="C259" s="44"/>
      <c r="D259" s="44" t="s">
        <v>82</v>
      </c>
      <c r="E259" s="45"/>
      <c r="F259" s="45"/>
      <c r="G259" s="45" t="s">
        <v>58</v>
      </c>
      <c r="H259" s="45" t="s">
        <v>58</v>
      </c>
      <c r="I259" s="44"/>
      <c r="J259" s="47" t="s">
        <v>58</v>
      </c>
      <c r="K259" s="44"/>
      <c r="L259" s="44" t="s">
        <v>76</v>
      </c>
      <c r="M259" s="44"/>
      <c r="N259" s="48"/>
      <c r="O259" s="65">
        <v>4.8399999999999999E-2</v>
      </c>
      <c r="P259" s="48" t="s">
        <v>78</v>
      </c>
      <c r="Q259" s="44"/>
      <c r="R259" s="69"/>
      <c r="S259" s="154"/>
      <c r="T259" s="44" t="s">
        <v>58</v>
      </c>
      <c r="U259" s="44" t="s">
        <v>54</v>
      </c>
      <c r="V259" s="44" t="s">
        <v>79</v>
      </c>
      <c r="W259" s="49" t="s">
        <v>58</v>
      </c>
    </row>
    <row r="260" spans="2:23" ht="15" customHeight="1" x14ac:dyDescent="0.2">
      <c r="B260" s="43"/>
      <c r="C260" s="44"/>
      <c r="D260" s="44" t="s">
        <v>84</v>
      </c>
      <c r="E260" s="45"/>
      <c r="F260" s="45"/>
      <c r="G260" s="45" t="s">
        <v>58</v>
      </c>
      <c r="H260" s="45" t="s">
        <v>58</v>
      </c>
      <c r="I260" s="44"/>
      <c r="J260" s="47" t="s">
        <v>58</v>
      </c>
      <c r="K260" s="44"/>
      <c r="L260" s="44" t="s">
        <v>76</v>
      </c>
      <c r="M260" s="44"/>
      <c r="N260" s="48"/>
      <c r="O260" s="65">
        <v>9.6799999999999997E-2</v>
      </c>
      <c r="P260" s="48" t="s">
        <v>78</v>
      </c>
      <c r="Q260" s="44"/>
      <c r="R260" s="69"/>
      <c r="S260" s="154"/>
      <c r="T260" s="44" t="s">
        <v>58</v>
      </c>
      <c r="U260" s="44" t="s">
        <v>54</v>
      </c>
      <c r="V260" s="44" t="s">
        <v>79</v>
      </c>
      <c r="W260" s="49" t="s">
        <v>58</v>
      </c>
    </row>
    <row r="261" spans="2:23" ht="15" customHeight="1" x14ac:dyDescent="0.2">
      <c r="B261" s="43"/>
      <c r="C261" s="44"/>
      <c r="D261" s="44" t="s">
        <v>85</v>
      </c>
      <c r="E261" s="45"/>
      <c r="F261" s="45"/>
      <c r="G261" s="45" t="s">
        <v>58</v>
      </c>
      <c r="H261" s="45" t="s">
        <v>58</v>
      </c>
      <c r="I261" s="44"/>
      <c r="J261" s="47" t="s">
        <v>58</v>
      </c>
      <c r="K261" s="44"/>
      <c r="L261" s="44" t="s">
        <v>76</v>
      </c>
      <c r="M261" s="44"/>
      <c r="N261" s="48"/>
      <c r="O261" s="65">
        <v>4.8399999999999999E-2</v>
      </c>
      <c r="P261" s="48" t="s">
        <v>78</v>
      </c>
      <c r="Q261" s="44"/>
      <c r="R261" s="69"/>
      <c r="S261" s="154"/>
      <c r="T261" s="44" t="s">
        <v>58</v>
      </c>
      <c r="U261" s="44" t="s">
        <v>54</v>
      </c>
      <c r="V261" s="44" t="s">
        <v>79</v>
      </c>
      <c r="W261" s="49" t="s">
        <v>58</v>
      </c>
    </row>
    <row r="262" spans="2:23" ht="15" customHeight="1" x14ac:dyDescent="0.2">
      <c r="B262" s="43"/>
      <c r="C262" s="44"/>
      <c r="D262" s="44" t="s">
        <v>87</v>
      </c>
      <c r="E262" s="45"/>
      <c r="F262" s="45"/>
      <c r="G262" s="45" t="s">
        <v>58</v>
      </c>
      <c r="H262" s="45" t="s">
        <v>58</v>
      </c>
      <c r="I262" s="44"/>
      <c r="J262" s="47" t="s">
        <v>58</v>
      </c>
      <c r="K262" s="44"/>
      <c r="L262" s="44" t="s">
        <v>76</v>
      </c>
      <c r="M262" s="44"/>
      <c r="N262" s="48"/>
      <c r="O262" s="65">
        <v>4.8399999999999999E-2</v>
      </c>
      <c r="P262" s="48" t="s">
        <v>78</v>
      </c>
      <c r="Q262" s="44"/>
      <c r="R262" s="69"/>
      <c r="S262" s="154"/>
      <c r="T262" s="44" t="s">
        <v>58</v>
      </c>
      <c r="U262" s="44" t="s">
        <v>54</v>
      </c>
      <c r="V262" s="44" t="s">
        <v>79</v>
      </c>
      <c r="W262" s="49" t="s">
        <v>58</v>
      </c>
    </row>
    <row r="263" spans="2:23" ht="39" customHeight="1" x14ac:dyDescent="0.2">
      <c r="B263" s="43"/>
      <c r="C263" s="44"/>
      <c r="D263" s="44" t="s">
        <v>88</v>
      </c>
      <c r="E263" s="45"/>
      <c r="F263" s="45"/>
      <c r="G263" s="45">
        <v>45292</v>
      </c>
      <c r="H263" s="45">
        <v>46387</v>
      </c>
      <c r="I263" s="44"/>
      <c r="J263" s="47" t="s">
        <v>58</v>
      </c>
      <c r="K263" s="44"/>
      <c r="L263" s="44" t="s">
        <v>76</v>
      </c>
      <c r="M263" s="44"/>
      <c r="N263" s="48"/>
      <c r="O263" s="65" t="s">
        <v>228</v>
      </c>
      <c r="P263" s="48" t="s">
        <v>78</v>
      </c>
      <c r="Q263" s="44"/>
      <c r="R263" s="69"/>
      <c r="S263" s="154"/>
      <c r="T263" s="44" t="s">
        <v>58</v>
      </c>
      <c r="U263" s="44" t="s">
        <v>54</v>
      </c>
      <c r="V263" s="44" t="s">
        <v>91</v>
      </c>
      <c r="W263" s="71" t="s">
        <v>229</v>
      </c>
    </row>
    <row r="264" spans="2:23" ht="15" customHeight="1" x14ac:dyDescent="0.2">
      <c r="B264" s="43"/>
      <c r="C264" s="44"/>
      <c r="D264" s="44" t="s">
        <v>93</v>
      </c>
      <c r="E264" s="45"/>
      <c r="F264" s="45"/>
      <c r="G264" s="45">
        <v>44825</v>
      </c>
      <c r="H264" s="45" t="s">
        <v>58</v>
      </c>
      <c r="I264" s="44"/>
      <c r="J264" s="44" t="s">
        <v>58</v>
      </c>
      <c r="K264" s="44"/>
      <c r="L264" s="44" t="s">
        <v>76</v>
      </c>
      <c r="M264" s="44"/>
      <c r="N264" s="48"/>
      <c r="O264" s="65">
        <v>0.99129999999999996</v>
      </c>
      <c r="P264" s="48" t="s">
        <v>78</v>
      </c>
      <c r="Q264" s="44"/>
      <c r="R264" s="69"/>
      <c r="S264" s="154"/>
      <c r="T264" s="44" t="s">
        <v>58</v>
      </c>
      <c r="U264" s="44" t="s">
        <v>54</v>
      </c>
      <c r="V264" s="44" t="s">
        <v>91</v>
      </c>
      <c r="W264" s="97"/>
    </row>
    <row r="265" spans="2:23" ht="15" customHeight="1" x14ac:dyDescent="0.2">
      <c r="B265" s="43"/>
      <c r="C265" s="44"/>
      <c r="D265" s="44" t="s">
        <v>95</v>
      </c>
      <c r="E265" s="45"/>
      <c r="F265" s="45"/>
      <c r="G265" s="45" t="s">
        <v>58</v>
      </c>
      <c r="H265" s="45" t="s">
        <v>58</v>
      </c>
      <c r="I265" s="44"/>
      <c r="J265" s="44" t="s">
        <v>58</v>
      </c>
      <c r="K265" s="44"/>
      <c r="L265" s="44" t="s">
        <v>76</v>
      </c>
      <c r="M265" s="44"/>
      <c r="N265" s="48"/>
      <c r="O265" s="65">
        <f>O264*2</f>
        <v>1.9825999999999999</v>
      </c>
      <c r="P265" s="48" t="s">
        <v>78</v>
      </c>
      <c r="Q265" s="44"/>
      <c r="R265" s="69"/>
      <c r="S265" s="154"/>
      <c r="T265" s="44" t="s">
        <v>58</v>
      </c>
      <c r="U265" s="44" t="s">
        <v>54</v>
      </c>
      <c r="V265" s="44" t="s">
        <v>91</v>
      </c>
      <c r="W265" s="97"/>
    </row>
    <row r="266" spans="2:23" ht="15" customHeight="1" x14ac:dyDescent="0.2">
      <c r="B266" s="43"/>
      <c r="C266" s="44"/>
      <c r="D266" s="44" t="s">
        <v>97</v>
      </c>
      <c r="E266" s="45"/>
      <c r="F266" s="45"/>
      <c r="G266" s="45" t="s">
        <v>58</v>
      </c>
      <c r="H266" s="45" t="s">
        <v>58</v>
      </c>
      <c r="I266" s="44"/>
      <c r="J266" s="44" t="s">
        <v>58</v>
      </c>
      <c r="K266" s="44"/>
      <c r="L266" s="44" t="s">
        <v>76</v>
      </c>
      <c r="M266" s="44"/>
      <c r="N266" s="48"/>
      <c r="O266" s="65">
        <v>3.9443000000000001</v>
      </c>
      <c r="P266" s="48" t="s">
        <v>78</v>
      </c>
      <c r="Q266" s="44"/>
      <c r="R266" s="69"/>
      <c r="S266" s="154"/>
      <c r="T266" s="44" t="s">
        <v>58</v>
      </c>
      <c r="U266" s="44" t="s">
        <v>54</v>
      </c>
      <c r="V266" s="44" t="s">
        <v>91</v>
      </c>
      <c r="W266" s="97"/>
    </row>
    <row r="267" spans="2:23" ht="15" customHeight="1" x14ac:dyDescent="0.2">
      <c r="B267" s="43"/>
      <c r="C267" s="44"/>
      <c r="D267" s="44" t="s">
        <v>99</v>
      </c>
      <c r="E267" s="45"/>
      <c r="F267" s="45"/>
      <c r="G267" s="45" t="s">
        <v>58</v>
      </c>
      <c r="H267" s="45" t="s">
        <v>58</v>
      </c>
      <c r="I267" s="44"/>
      <c r="J267" s="44" t="s">
        <v>58</v>
      </c>
      <c r="K267" s="44"/>
      <c r="L267" s="44" t="s">
        <v>76</v>
      </c>
      <c r="M267" s="44"/>
      <c r="N267" s="48"/>
      <c r="O267" s="65">
        <v>10.936500000000001</v>
      </c>
      <c r="P267" s="48" t="s">
        <v>78</v>
      </c>
      <c r="Q267" s="44"/>
      <c r="R267" s="69"/>
      <c r="S267" s="154"/>
      <c r="T267" s="44" t="s">
        <v>58</v>
      </c>
      <c r="U267" s="44" t="s">
        <v>54</v>
      </c>
      <c r="V267" s="44" t="s">
        <v>91</v>
      </c>
      <c r="W267" s="97"/>
    </row>
    <row r="268" spans="2:23" ht="15.75" customHeight="1" thickBot="1" x14ac:dyDescent="0.25">
      <c r="B268" s="50"/>
      <c r="C268" s="51"/>
      <c r="D268" s="51" t="s">
        <v>100</v>
      </c>
      <c r="E268" s="52"/>
      <c r="F268" s="52"/>
      <c r="G268" s="52" t="s">
        <v>58</v>
      </c>
      <c r="H268" s="52" t="s">
        <v>58</v>
      </c>
      <c r="I268" s="51"/>
      <c r="J268" s="51" t="s">
        <v>58</v>
      </c>
      <c r="K268" s="51"/>
      <c r="L268" s="51" t="s">
        <v>76</v>
      </c>
      <c r="M268" s="51"/>
      <c r="N268" s="54"/>
      <c r="O268" s="72">
        <v>10.936500000000001</v>
      </c>
      <c r="P268" s="54" t="s">
        <v>78</v>
      </c>
      <c r="Q268" s="51"/>
      <c r="R268" s="73"/>
      <c r="S268" s="155"/>
      <c r="T268" s="51" t="s">
        <v>58</v>
      </c>
      <c r="U268" s="51" t="s">
        <v>54</v>
      </c>
      <c r="V268" s="51" t="s">
        <v>91</v>
      </c>
      <c r="W268" s="98"/>
    </row>
    <row r="269" spans="2:23" ht="45" customHeight="1" x14ac:dyDescent="0.2">
      <c r="B269" s="108" t="s">
        <v>43</v>
      </c>
      <c r="C269" s="100" t="s">
        <v>242</v>
      </c>
      <c r="D269" s="32" t="s">
        <v>44</v>
      </c>
      <c r="E269" s="33">
        <v>44133</v>
      </c>
      <c r="F269" s="33">
        <v>45554</v>
      </c>
      <c r="G269" s="33" t="s">
        <v>89</v>
      </c>
      <c r="H269" s="33">
        <v>46752</v>
      </c>
      <c r="I269" s="32" t="s">
        <v>46</v>
      </c>
      <c r="J269" s="56">
        <v>3000</v>
      </c>
      <c r="K269" s="32" t="s">
        <v>48</v>
      </c>
      <c r="L269" s="32" t="s">
        <v>49</v>
      </c>
      <c r="M269" s="34">
        <f>352.56/365</f>
        <v>0.96591780821917805</v>
      </c>
      <c r="N269" s="35" t="s">
        <v>50</v>
      </c>
      <c r="O269" s="35"/>
      <c r="P269" s="35"/>
      <c r="Q269" s="100" t="s">
        <v>231</v>
      </c>
      <c r="R269" s="150" t="s">
        <v>289</v>
      </c>
      <c r="S269" s="32"/>
      <c r="T269" s="32" t="s">
        <v>53</v>
      </c>
      <c r="U269" s="32" t="s">
        <v>158</v>
      </c>
      <c r="V269" s="32" t="s">
        <v>55</v>
      </c>
      <c r="W269" s="107" t="s">
        <v>233</v>
      </c>
    </row>
    <row r="270" spans="2:23" x14ac:dyDescent="0.2">
      <c r="B270" s="20"/>
      <c r="C270" s="15"/>
      <c r="D270" s="38" t="s">
        <v>60</v>
      </c>
      <c r="E270" s="37"/>
      <c r="F270" s="37"/>
      <c r="G270" s="37" t="s">
        <v>58</v>
      </c>
      <c r="H270" s="37" t="s">
        <v>58</v>
      </c>
      <c r="I270" s="15"/>
      <c r="J270" s="93">
        <v>3000</v>
      </c>
      <c r="K270" s="38" t="s">
        <v>48</v>
      </c>
      <c r="L270" s="38" t="s">
        <v>49</v>
      </c>
      <c r="M270" s="93">
        <v>0</v>
      </c>
      <c r="N270" s="79" t="s">
        <v>50</v>
      </c>
      <c r="O270" s="79"/>
      <c r="P270" s="79"/>
      <c r="Q270" s="101"/>
      <c r="R270" s="151"/>
      <c r="S270" s="38"/>
      <c r="T270" s="15" t="s">
        <v>58</v>
      </c>
      <c r="U270" s="38" t="s">
        <v>158</v>
      </c>
      <c r="V270" s="38" t="s">
        <v>55</v>
      </c>
      <c r="W270" s="42" t="s">
        <v>58</v>
      </c>
    </row>
    <row r="271" spans="2:23" x14ac:dyDescent="0.2">
      <c r="B271" s="20"/>
      <c r="C271" s="15"/>
      <c r="D271" s="15" t="s">
        <v>61</v>
      </c>
      <c r="E271" s="37"/>
      <c r="F271" s="37"/>
      <c r="G271" s="37" t="s">
        <v>58</v>
      </c>
      <c r="H271" s="37" t="s">
        <v>58</v>
      </c>
      <c r="I271" s="15"/>
      <c r="J271" s="16">
        <v>750</v>
      </c>
      <c r="K271" s="15" t="s">
        <v>48</v>
      </c>
      <c r="L271" s="15" t="s">
        <v>49</v>
      </c>
      <c r="M271" s="16">
        <v>0</v>
      </c>
      <c r="N271" s="39" t="s">
        <v>50</v>
      </c>
      <c r="O271" s="39"/>
      <c r="P271" s="39"/>
      <c r="Q271" s="102"/>
      <c r="R271" s="151"/>
      <c r="S271" s="15"/>
      <c r="T271" s="15" t="s">
        <v>58</v>
      </c>
      <c r="U271" s="15" t="s">
        <v>158</v>
      </c>
      <c r="V271" s="15" t="s">
        <v>55</v>
      </c>
      <c r="W271" s="40" t="s">
        <v>58</v>
      </c>
    </row>
    <row r="272" spans="2:23" x14ac:dyDescent="0.2">
      <c r="B272" s="20"/>
      <c r="C272" s="15"/>
      <c r="D272" s="15" t="s">
        <v>63</v>
      </c>
      <c r="E272" s="37"/>
      <c r="F272" s="37"/>
      <c r="G272" s="37" t="s">
        <v>58</v>
      </c>
      <c r="H272" s="37" t="s">
        <v>58</v>
      </c>
      <c r="I272" s="15"/>
      <c r="J272" s="16">
        <v>750</v>
      </c>
      <c r="K272" s="15" t="s">
        <v>48</v>
      </c>
      <c r="L272" s="15" t="s">
        <v>49</v>
      </c>
      <c r="M272" s="16">
        <v>0</v>
      </c>
      <c r="N272" s="39" t="s">
        <v>50</v>
      </c>
      <c r="O272" s="39"/>
      <c r="P272" s="39"/>
      <c r="Q272" s="102"/>
      <c r="R272" s="151"/>
      <c r="S272" s="15"/>
      <c r="T272" s="15" t="s">
        <v>58</v>
      </c>
      <c r="U272" s="15" t="s">
        <v>158</v>
      </c>
      <c r="V272" s="15" t="s">
        <v>55</v>
      </c>
      <c r="W272" s="40" t="s">
        <v>58</v>
      </c>
    </row>
    <row r="273" spans="2:23" x14ac:dyDescent="0.2">
      <c r="B273" s="20"/>
      <c r="C273" s="15"/>
      <c r="D273" s="15" t="s">
        <v>71</v>
      </c>
      <c r="E273" s="37"/>
      <c r="F273" s="37"/>
      <c r="G273" s="37" t="s">
        <v>234</v>
      </c>
      <c r="H273" s="37" t="s">
        <v>58</v>
      </c>
      <c r="I273" s="15"/>
      <c r="J273" s="16">
        <v>120000</v>
      </c>
      <c r="K273" s="15" t="s">
        <v>73</v>
      </c>
      <c r="L273" s="15" t="s">
        <v>49</v>
      </c>
      <c r="M273" s="16">
        <v>0</v>
      </c>
      <c r="N273" s="39" t="s">
        <v>50</v>
      </c>
      <c r="O273" s="39"/>
      <c r="P273" s="39"/>
      <c r="Q273" s="102"/>
      <c r="R273" s="151"/>
      <c r="S273" s="63"/>
      <c r="T273" s="15" t="s">
        <v>58</v>
      </c>
      <c r="U273" s="15" t="s">
        <v>158</v>
      </c>
      <c r="V273" s="15" t="s">
        <v>55</v>
      </c>
      <c r="W273" s="40" t="s">
        <v>58</v>
      </c>
    </row>
    <row r="274" spans="2:23" x14ac:dyDescent="0.2">
      <c r="B274" s="20"/>
      <c r="C274" s="15"/>
      <c r="D274" s="15" t="s">
        <v>57</v>
      </c>
      <c r="E274" s="37"/>
      <c r="F274" s="37"/>
      <c r="G274" s="37" t="s">
        <v>58</v>
      </c>
      <c r="H274" s="37" t="s">
        <v>235</v>
      </c>
      <c r="I274" s="15"/>
      <c r="J274" s="16">
        <v>0</v>
      </c>
      <c r="K274" s="15" t="s">
        <v>48</v>
      </c>
      <c r="L274" s="15" t="s">
        <v>49</v>
      </c>
      <c r="M274" s="17">
        <f>26.37/365</f>
        <v>7.2246575342465758E-2</v>
      </c>
      <c r="N274" s="39" t="s">
        <v>50</v>
      </c>
      <c r="O274" s="39"/>
      <c r="P274" s="39"/>
      <c r="Q274" s="102" t="s">
        <v>236</v>
      </c>
      <c r="R274" s="151"/>
      <c r="S274" s="63"/>
      <c r="T274" s="15" t="s">
        <v>58</v>
      </c>
      <c r="U274" s="15" t="s">
        <v>158</v>
      </c>
      <c r="V274" s="15" t="s">
        <v>55</v>
      </c>
      <c r="W274" s="40" t="s">
        <v>58</v>
      </c>
    </row>
    <row r="275" spans="2:23" x14ac:dyDescent="0.2">
      <c r="B275" s="20"/>
      <c r="C275" s="15"/>
      <c r="D275" s="15" t="s">
        <v>44</v>
      </c>
      <c r="E275" s="37"/>
      <c r="F275" s="37"/>
      <c r="G275" s="37">
        <v>45292</v>
      </c>
      <c r="H275" s="37">
        <v>45657</v>
      </c>
      <c r="I275" s="15"/>
      <c r="J275" s="16">
        <v>4500</v>
      </c>
      <c r="K275" s="15" t="s">
        <v>48</v>
      </c>
      <c r="L275" s="15" t="s">
        <v>49</v>
      </c>
      <c r="M275" s="17">
        <f>433.83/365</f>
        <v>1.1885753424657535</v>
      </c>
      <c r="N275" s="39" t="s">
        <v>50</v>
      </c>
      <c r="O275" s="39"/>
      <c r="P275" s="39"/>
      <c r="Q275" s="101" t="s">
        <v>237</v>
      </c>
      <c r="R275" s="151"/>
      <c r="S275" s="15"/>
      <c r="T275" s="15" t="s">
        <v>58</v>
      </c>
      <c r="U275" s="15" t="s">
        <v>158</v>
      </c>
      <c r="V275" s="15" t="s">
        <v>55</v>
      </c>
      <c r="W275" s="40" t="s">
        <v>238</v>
      </c>
    </row>
    <row r="276" spans="2:23" x14ac:dyDescent="0.2">
      <c r="B276" s="20"/>
      <c r="C276" s="15"/>
      <c r="D276" s="15" t="s">
        <v>60</v>
      </c>
      <c r="E276" s="37"/>
      <c r="F276" s="61"/>
      <c r="G276" s="61" t="s">
        <v>58</v>
      </c>
      <c r="H276" s="61" t="s">
        <v>58</v>
      </c>
      <c r="I276" s="63"/>
      <c r="J276" s="16">
        <v>4500</v>
      </c>
      <c r="K276" s="15" t="s">
        <v>48</v>
      </c>
      <c r="L276" s="15" t="s">
        <v>49</v>
      </c>
      <c r="M276" s="16">
        <v>0</v>
      </c>
      <c r="N276" s="39" t="s">
        <v>50</v>
      </c>
      <c r="O276" s="39"/>
      <c r="P276" s="39"/>
      <c r="Q276" s="102"/>
      <c r="R276" s="151"/>
      <c r="S276" s="15"/>
      <c r="T276" s="15" t="s">
        <v>58</v>
      </c>
      <c r="U276" s="15" t="s">
        <v>158</v>
      </c>
      <c r="V276" s="15" t="s">
        <v>55</v>
      </c>
      <c r="W276" s="40" t="s">
        <v>58</v>
      </c>
    </row>
    <row r="277" spans="2:23" x14ac:dyDescent="0.2">
      <c r="B277" s="20"/>
      <c r="C277" s="15"/>
      <c r="D277" s="15" t="s">
        <v>61</v>
      </c>
      <c r="E277" s="62"/>
      <c r="F277" s="37"/>
      <c r="G277" s="37" t="s">
        <v>58</v>
      </c>
      <c r="H277" s="37" t="s">
        <v>58</v>
      </c>
      <c r="I277" s="15"/>
      <c r="J277" s="103">
        <v>1130</v>
      </c>
      <c r="K277" s="15" t="s">
        <v>48</v>
      </c>
      <c r="L277" s="15" t="s">
        <v>49</v>
      </c>
      <c r="M277" s="16">
        <v>0</v>
      </c>
      <c r="N277" s="39" t="s">
        <v>50</v>
      </c>
      <c r="O277" s="39"/>
      <c r="P277" s="39"/>
      <c r="Q277" s="102"/>
      <c r="R277" s="151"/>
      <c r="S277" s="15"/>
      <c r="T277" s="15" t="s">
        <v>58</v>
      </c>
      <c r="U277" s="15" t="s">
        <v>158</v>
      </c>
      <c r="V277" s="15" t="s">
        <v>55</v>
      </c>
      <c r="W277" s="40" t="s">
        <v>58</v>
      </c>
    </row>
    <row r="278" spans="2:23" x14ac:dyDescent="0.2">
      <c r="B278" s="20"/>
      <c r="C278" s="15"/>
      <c r="D278" s="15" t="s">
        <v>63</v>
      </c>
      <c r="E278" s="62"/>
      <c r="F278" s="37"/>
      <c r="G278" s="37" t="s">
        <v>58</v>
      </c>
      <c r="H278" s="37" t="s">
        <v>58</v>
      </c>
      <c r="I278" s="15"/>
      <c r="J278" s="103">
        <v>1130</v>
      </c>
      <c r="K278" s="15" t="s">
        <v>48</v>
      </c>
      <c r="L278" s="15" t="s">
        <v>49</v>
      </c>
      <c r="M278" s="16">
        <v>0</v>
      </c>
      <c r="N278" s="39" t="s">
        <v>50</v>
      </c>
      <c r="O278" s="39"/>
      <c r="P278" s="39"/>
      <c r="Q278" s="102"/>
      <c r="R278" s="151"/>
      <c r="S278" s="15"/>
      <c r="T278" s="15" t="s">
        <v>58</v>
      </c>
      <c r="U278" s="15" t="s">
        <v>158</v>
      </c>
      <c r="V278" s="15" t="s">
        <v>55</v>
      </c>
      <c r="W278" s="40" t="s">
        <v>58</v>
      </c>
    </row>
    <row r="279" spans="2:23" x14ac:dyDescent="0.2">
      <c r="B279" s="20"/>
      <c r="C279" s="15"/>
      <c r="D279" s="15" t="s">
        <v>71</v>
      </c>
      <c r="E279" s="62"/>
      <c r="F279" s="37"/>
      <c r="G279" s="37" t="s">
        <v>58</v>
      </c>
      <c r="H279" s="37" t="s">
        <v>58</v>
      </c>
      <c r="I279" s="15"/>
      <c r="J279" s="103">
        <v>180000</v>
      </c>
      <c r="K279" s="15" t="s">
        <v>73</v>
      </c>
      <c r="L279" s="15" t="s">
        <v>49</v>
      </c>
      <c r="M279" s="16">
        <v>0</v>
      </c>
      <c r="N279" s="39" t="s">
        <v>50</v>
      </c>
      <c r="O279" s="39"/>
      <c r="P279" s="39"/>
      <c r="Q279" s="102"/>
      <c r="R279" s="152"/>
      <c r="S279" s="63"/>
      <c r="T279" s="15" t="s">
        <v>58</v>
      </c>
      <c r="U279" s="15" t="s">
        <v>158</v>
      </c>
      <c r="V279" s="15" t="s">
        <v>55</v>
      </c>
      <c r="W279" s="40" t="s">
        <v>58</v>
      </c>
    </row>
    <row r="280" spans="2:23" x14ac:dyDescent="0.2">
      <c r="B280" s="43"/>
      <c r="C280" s="44"/>
      <c r="D280" s="44" t="s">
        <v>74</v>
      </c>
      <c r="E280" s="104"/>
      <c r="F280" s="45"/>
      <c r="G280" s="45">
        <v>44197</v>
      </c>
      <c r="H280" s="45">
        <v>46752</v>
      </c>
      <c r="I280" s="44"/>
      <c r="J280" s="105" t="s">
        <v>75</v>
      </c>
      <c r="K280" s="44"/>
      <c r="L280" s="44" t="s">
        <v>76</v>
      </c>
      <c r="M280" s="44"/>
      <c r="N280" s="48"/>
      <c r="O280" s="65">
        <v>9.3299999999999994E-2</v>
      </c>
      <c r="P280" s="48" t="s">
        <v>78</v>
      </c>
      <c r="Q280" s="44"/>
      <c r="R280" s="66"/>
      <c r="S280" s="153" t="s">
        <v>232</v>
      </c>
      <c r="T280" s="44" t="s">
        <v>58</v>
      </c>
      <c r="U280" s="44" t="s">
        <v>158</v>
      </c>
      <c r="V280" s="44" t="s">
        <v>79</v>
      </c>
      <c r="W280" s="49" t="s">
        <v>80</v>
      </c>
    </row>
    <row r="281" spans="2:23" x14ac:dyDescent="0.2">
      <c r="B281" s="43"/>
      <c r="C281" s="44"/>
      <c r="D281" s="44" t="s">
        <v>81</v>
      </c>
      <c r="E281" s="104"/>
      <c r="F281" s="45"/>
      <c r="G281" s="45" t="s">
        <v>58</v>
      </c>
      <c r="H281" s="45" t="s">
        <v>58</v>
      </c>
      <c r="I281" s="44"/>
      <c r="J281" s="105" t="s">
        <v>58</v>
      </c>
      <c r="K281" s="44"/>
      <c r="L281" s="44" t="s">
        <v>76</v>
      </c>
      <c r="M281" s="44"/>
      <c r="N281" s="48"/>
      <c r="O281" s="65">
        <v>9.3299999999999994E-2</v>
      </c>
      <c r="P281" s="48" t="s">
        <v>78</v>
      </c>
      <c r="Q281" s="44"/>
      <c r="R281" s="69"/>
      <c r="S281" s="154"/>
      <c r="T281" s="44" t="s">
        <v>58</v>
      </c>
      <c r="U281" s="44" t="s">
        <v>158</v>
      </c>
      <c r="V281" s="44" t="s">
        <v>79</v>
      </c>
      <c r="W281" s="49" t="s">
        <v>58</v>
      </c>
    </row>
    <row r="282" spans="2:23" x14ac:dyDescent="0.2">
      <c r="B282" s="43"/>
      <c r="C282" s="44"/>
      <c r="D282" s="44" t="s">
        <v>82</v>
      </c>
      <c r="E282" s="104"/>
      <c r="F282" s="45"/>
      <c r="G282" s="45" t="s">
        <v>58</v>
      </c>
      <c r="H282" s="45" t="s">
        <v>58</v>
      </c>
      <c r="I282" s="44"/>
      <c r="J282" s="105" t="s">
        <v>58</v>
      </c>
      <c r="K282" s="44"/>
      <c r="L282" s="44" t="s">
        <v>76</v>
      </c>
      <c r="M282" s="44"/>
      <c r="N282" s="48"/>
      <c r="O282" s="65">
        <v>4.6699999999999998E-2</v>
      </c>
      <c r="P282" s="48" t="s">
        <v>78</v>
      </c>
      <c r="Q282" s="44"/>
      <c r="R282" s="69"/>
      <c r="S282" s="154"/>
      <c r="T282" s="44" t="s">
        <v>58</v>
      </c>
      <c r="U282" s="44" t="s">
        <v>158</v>
      </c>
      <c r="V282" s="44" t="s">
        <v>79</v>
      </c>
      <c r="W282" s="49" t="s">
        <v>58</v>
      </c>
    </row>
    <row r="283" spans="2:23" x14ac:dyDescent="0.2">
      <c r="B283" s="43"/>
      <c r="C283" s="44"/>
      <c r="D283" s="44" t="s">
        <v>84</v>
      </c>
      <c r="E283" s="104"/>
      <c r="F283" s="45"/>
      <c r="G283" s="45" t="s">
        <v>58</v>
      </c>
      <c r="H283" s="45" t="s">
        <v>58</v>
      </c>
      <c r="I283" s="44"/>
      <c r="J283" s="105" t="s">
        <v>58</v>
      </c>
      <c r="K283" s="44"/>
      <c r="L283" s="44" t="s">
        <v>76</v>
      </c>
      <c r="M283" s="44"/>
      <c r="N283" s="48"/>
      <c r="O283" s="65">
        <v>9.3299999999999994E-2</v>
      </c>
      <c r="P283" s="48" t="s">
        <v>78</v>
      </c>
      <c r="Q283" s="44"/>
      <c r="R283" s="69"/>
      <c r="S283" s="154"/>
      <c r="T283" s="44" t="s">
        <v>58</v>
      </c>
      <c r="U283" s="44" t="s">
        <v>158</v>
      </c>
      <c r="V283" s="44" t="s">
        <v>79</v>
      </c>
      <c r="W283" s="49" t="s">
        <v>58</v>
      </c>
    </row>
    <row r="284" spans="2:23" ht="25.5" x14ac:dyDescent="0.2">
      <c r="B284" s="43"/>
      <c r="C284" s="44"/>
      <c r="D284" s="44" t="s">
        <v>88</v>
      </c>
      <c r="E284" s="104"/>
      <c r="F284" s="45"/>
      <c r="G284" s="45" t="s">
        <v>239</v>
      </c>
      <c r="H284" s="45" t="s">
        <v>58</v>
      </c>
      <c r="I284" s="44"/>
      <c r="J284" s="105" t="s">
        <v>58</v>
      </c>
      <c r="K284" s="44"/>
      <c r="L284" s="44" t="s">
        <v>76</v>
      </c>
      <c r="M284" s="44"/>
      <c r="N284" s="48"/>
      <c r="O284" s="65" t="s">
        <v>240</v>
      </c>
      <c r="P284" s="48" t="s">
        <v>78</v>
      </c>
      <c r="Q284" s="44"/>
      <c r="R284" s="69"/>
      <c r="S284" s="154"/>
      <c r="T284" s="44" t="s">
        <v>58</v>
      </c>
      <c r="U284" s="44" t="s">
        <v>158</v>
      </c>
      <c r="V284" s="44" t="s">
        <v>91</v>
      </c>
      <c r="W284" s="71" t="s">
        <v>241</v>
      </c>
    </row>
    <row r="285" spans="2:23" x14ac:dyDescent="0.2">
      <c r="B285" s="43"/>
      <c r="C285" s="44"/>
      <c r="D285" s="44" t="s">
        <v>93</v>
      </c>
      <c r="E285" s="45"/>
      <c r="F285" s="46"/>
      <c r="G285" s="46">
        <v>44197</v>
      </c>
      <c r="H285" s="46" t="s">
        <v>58</v>
      </c>
      <c r="I285" s="106"/>
      <c r="J285" s="44" t="s">
        <v>58</v>
      </c>
      <c r="K285" s="44"/>
      <c r="L285" s="44" t="s">
        <v>76</v>
      </c>
      <c r="M285" s="44"/>
      <c r="N285" s="48"/>
      <c r="O285" s="65">
        <v>0.95</v>
      </c>
      <c r="P285" s="48" t="s">
        <v>78</v>
      </c>
      <c r="Q285" s="44"/>
      <c r="R285" s="69"/>
      <c r="S285" s="154"/>
      <c r="T285" s="44" t="s">
        <v>58</v>
      </c>
      <c r="U285" s="44" t="s">
        <v>158</v>
      </c>
      <c r="V285" s="44" t="s">
        <v>91</v>
      </c>
      <c r="W285" s="49"/>
    </row>
    <row r="286" spans="2:23" x14ac:dyDescent="0.2">
      <c r="B286" s="43"/>
      <c r="C286" s="44"/>
      <c r="D286" s="44" t="s">
        <v>95</v>
      </c>
      <c r="E286" s="45"/>
      <c r="F286" s="45"/>
      <c r="G286" s="45" t="s">
        <v>58</v>
      </c>
      <c r="H286" s="45" t="s">
        <v>58</v>
      </c>
      <c r="I286" s="44"/>
      <c r="J286" s="44" t="s">
        <v>58</v>
      </c>
      <c r="K286" s="44"/>
      <c r="L286" s="44" t="s">
        <v>76</v>
      </c>
      <c r="M286" s="44"/>
      <c r="N286" s="48"/>
      <c r="O286" s="65">
        <v>1.86</v>
      </c>
      <c r="P286" s="48" t="s">
        <v>78</v>
      </c>
      <c r="Q286" s="44"/>
      <c r="R286" s="69"/>
      <c r="S286" s="154"/>
      <c r="T286" s="44" t="s">
        <v>58</v>
      </c>
      <c r="U286" s="44" t="s">
        <v>158</v>
      </c>
      <c r="V286" s="44" t="s">
        <v>91</v>
      </c>
      <c r="W286" s="49"/>
    </row>
    <row r="287" spans="2:23" x14ac:dyDescent="0.2">
      <c r="B287" s="43"/>
      <c r="C287" s="44"/>
      <c r="D287" s="44" t="s">
        <v>97</v>
      </c>
      <c r="E287" s="45"/>
      <c r="F287" s="45"/>
      <c r="G287" s="45" t="s">
        <v>58</v>
      </c>
      <c r="H287" s="45" t="s">
        <v>58</v>
      </c>
      <c r="I287" s="44"/>
      <c r="J287" s="44" t="s">
        <v>58</v>
      </c>
      <c r="K287" s="44"/>
      <c r="L287" s="44" t="s">
        <v>76</v>
      </c>
      <c r="M287" s="44"/>
      <c r="N287" s="48"/>
      <c r="O287" s="65">
        <v>3.8</v>
      </c>
      <c r="P287" s="48" t="s">
        <v>78</v>
      </c>
      <c r="Q287" s="44"/>
      <c r="R287" s="69"/>
      <c r="S287" s="154"/>
      <c r="T287" s="44" t="s">
        <v>58</v>
      </c>
      <c r="U287" s="44" t="s">
        <v>158</v>
      </c>
      <c r="V287" s="44" t="s">
        <v>91</v>
      </c>
      <c r="W287" s="49"/>
    </row>
    <row r="288" spans="2:23" x14ac:dyDescent="0.2">
      <c r="B288" s="43"/>
      <c r="C288" s="44"/>
      <c r="D288" s="44" t="s">
        <v>99</v>
      </c>
      <c r="E288" s="45"/>
      <c r="F288" s="45"/>
      <c r="G288" s="45" t="s">
        <v>58</v>
      </c>
      <c r="H288" s="45" t="s">
        <v>58</v>
      </c>
      <c r="I288" s="44"/>
      <c r="J288" s="44" t="s">
        <v>58</v>
      </c>
      <c r="K288" s="44"/>
      <c r="L288" s="44" t="s">
        <v>76</v>
      </c>
      <c r="M288" s="44"/>
      <c r="N288" s="48"/>
      <c r="O288" s="65">
        <v>10.54</v>
      </c>
      <c r="P288" s="48" t="s">
        <v>78</v>
      </c>
      <c r="Q288" s="44"/>
      <c r="R288" s="69"/>
      <c r="S288" s="154"/>
      <c r="T288" s="44" t="s">
        <v>58</v>
      </c>
      <c r="U288" s="44" t="s">
        <v>158</v>
      </c>
      <c r="V288" s="44" t="s">
        <v>91</v>
      </c>
      <c r="W288" s="49"/>
    </row>
    <row r="289" spans="2:23" ht="13.5" thickBot="1" x14ac:dyDescent="0.25">
      <c r="B289" s="132"/>
      <c r="C289" s="133"/>
      <c r="D289" s="133" t="s">
        <v>100</v>
      </c>
      <c r="E289" s="134"/>
      <c r="F289" s="134"/>
      <c r="G289" s="134" t="s">
        <v>58</v>
      </c>
      <c r="H289" s="134" t="s">
        <v>58</v>
      </c>
      <c r="I289" s="133"/>
      <c r="J289" s="133" t="s">
        <v>58</v>
      </c>
      <c r="K289" s="133"/>
      <c r="L289" s="133" t="s">
        <v>76</v>
      </c>
      <c r="M289" s="133"/>
      <c r="N289" s="135"/>
      <c r="O289" s="136">
        <v>10.54</v>
      </c>
      <c r="P289" s="135" t="s">
        <v>78</v>
      </c>
      <c r="Q289" s="133"/>
      <c r="R289" s="137"/>
      <c r="S289" s="154"/>
      <c r="T289" s="133" t="s">
        <v>58</v>
      </c>
      <c r="U289" s="133" t="s">
        <v>158</v>
      </c>
      <c r="V289" s="133" t="s">
        <v>91</v>
      </c>
      <c r="W289" s="138"/>
    </row>
    <row r="290" spans="2:23" ht="12.75" customHeight="1" x14ac:dyDescent="0.2">
      <c r="B290" s="31" t="s">
        <v>43</v>
      </c>
      <c r="C290" s="74" t="s">
        <v>252</v>
      </c>
      <c r="D290" s="32" t="s">
        <v>44</v>
      </c>
      <c r="E290" s="33">
        <v>43061</v>
      </c>
      <c r="F290" s="33">
        <v>44813</v>
      </c>
      <c r="G290" s="33" t="s">
        <v>243</v>
      </c>
      <c r="H290" s="33">
        <v>47118</v>
      </c>
      <c r="I290" s="32" t="s">
        <v>46</v>
      </c>
      <c r="J290" s="56">
        <v>6000</v>
      </c>
      <c r="K290" s="32" t="s">
        <v>48</v>
      </c>
      <c r="L290" s="32" t="s">
        <v>49</v>
      </c>
      <c r="M290" s="34">
        <f>362.57/365</f>
        <v>0.99334246575342466</v>
      </c>
      <c r="N290" s="35" t="s">
        <v>50</v>
      </c>
      <c r="O290" s="91"/>
      <c r="P290" s="35"/>
      <c r="Q290" s="35" t="s">
        <v>244</v>
      </c>
      <c r="R290" s="150" t="s">
        <v>290</v>
      </c>
      <c r="S290" s="32"/>
      <c r="T290" s="32" t="s">
        <v>53</v>
      </c>
      <c r="U290" s="32" t="s">
        <v>54</v>
      </c>
      <c r="V290" s="32" t="s">
        <v>55</v>
      </c>
      <c r="W290" s="111" t="s">
        <v>246</v>
      </c>
    </row>
    <row r="291" spans="2:23" ht="12.75" customHeight="1" x14ac:dyDescent="0.2">
      <c r="B291" s="20"/>
      <c r="C291" s="15"/>
      <c r="D291" s="15" t="s">
        <v>63</v>
      </c>
      <c r="E291" s="37"/>
      <c r="F291" s="37"/>
      <c r="G291" s="37" t="s">
        <v>58</v>
      </c>
      <c r="H291" s="37"/>
      <c r="I291" s="15"/>
      <c r="J291" s="16">
        <v>1500</v>
      </c>
      <c r="K291" s="15" t="s">
        <v>48</v>
      </c>
      <c r="L291" s="15" t="s">
        <v>49</v>
      </c>
      <c r="M291" s="16">
        <v>0</v>
      </c>
      <c r="N291" s="39" t="s">
        <v>50</v>
      </c>
      <c r="O291" s="92"/>
      <c r="P291" s="39"/>
      <c r="Q291" s="15"/>
      <c r="R291" s="151"/>
      <c r="S291" s="15"/>
      <c r="T291" s="15" t="s">
        <v>58</v>
      </c>
      <c r="U291" s="15" t="s">
        <v>54</v>
      </c>
      <c r="V291" s="15" t="s">
        <v>55</v>
      </c>
      <c r="W291" s="112" t="s">
        <v>58</v>
      </c>
    </row>
    <row r="292" spans="2:23" x14ac:dyDescent="0.2">
      <c r="B292" s="20"/>
      <c r="C292" s="15"/>
      <c r="D292" s="15" t="s">
        <v>60</v>
      </c>
      <c r="E292" s="37"/>
      <c r="F292" s="37"/>
      <c r="G292" s="37" t="s">
        <v>58</v>
      </c>
      <c r="H292" s="37"/>
      <c r="I292" s="15"/>
      <c r="J292" s="16">
        <v>6000</v>
      </c>
      <c r="K292" s="15" t="s">
        <v>48</v>
      </c>
      <c r="L292" s="15" t="s">
        <v>49</v>
      </c>
      <c r="M292" s="16">
        <v>0</v>
      </c>
      <c r="N292" s="39" t="s">
        <v>50</v>
      </c>
      <c r="O292" s="92"/>
      <c r="P292" s="39"/>
      <c r="Q292" s="15"/>
      <c r="R292" s="151"/>
      <c r="S292" s="15"/>
      <c r="T292" s="15" t="s">
        <v>58</v>
      </c>
      <c r="U292" s="15" t="s">
        <v>54</v>
      </c>
      <c r="V292" s="15" t="s">
        <v>55</v>
      </c>
      <c r="W292" s="112" t="s">
        <v>58</v>
      </c>
    </row>
    <row r="293" spans="2:23" x14ac:dyDescent="0.2">
      <c r="B293" s="20"/>
      <c r="C293" s="15"/>
      <c r="D293" s="15" t="s">
        <v>61</v>
      </c>
      <c r="E293" s="37"/>
      <c r="F293" s="37"/>
      <c r="G293" s="37" t="s">
        <v>58</v>
      </c>
      <c r="H293" s="37"/>
      <c r="I293" s="15"/>
      <c r="J293" s="16">
        <v>1500</v>
      </c>
      <c r="K293" s="15" t="s">
        <v>48</v>
      </c>
      <c r="L293" s="15" t="s">
        <v>49</v>
      </c>
      <c r="M293" s="16">
        <v>0</v>
      </c>
      <c r="N293" s="39" t="s">
        <v>50</v>
      </c>
      <c r="O293" s="92"/>
      <c r="P293" s="39"/>
      <c r="Q293" s="15"/>
      <c r="R293" s="151"/>
      <c r="S293" s="15"/>
      <c r="T293" s="15" t="s">
        <v>58</v>
      </c>
      <c r="U293" s="15" t="s">
        <v>54</v>
      </c>
      <c r="V293" s="15" t="s">
        <v>55</v>
      </c>
      <c r="W293" s="112" t="s">
        <v>58</v>
      </c>
    </row>
    <row r="294" spans="2:23" x14ac:dyDescent="0.2">
      <c r="B294" s="20"/>
      <c r="C294" s="15"/>
      <c r="D294" s="15" t="s">
        <v>71</v>
      </c>
      <c r="E294" s="37"/>
      <c r="F294" s="37"/>
      <c r="G294" s="37" t="s">
        <v>58</v>
      </c>
      <c r="H294" s="37"/>
      <c r="I294" s="15"/>
      <c r="J294" s="16">
        <v>360000</v>
      </c>
      <c r="K294" s="15" t="s">
        <v>73</v>
      </c>
      <c r="L294" s="15" t="s">
        <v>49</v>
      </c>
      <c r="M294" s="16">
        <v>0</v>
      </c>
      <c r="N294" s="39" t="s">
        <v>50</v>
      </c>
      <c r="O294" s="92"/>
      <c r="P294" s="39"/>
      <c r="Q294" s="15"/>
      <c r="R294" s="151"/>
      <c r="S294" s="63"/>
      <c r="T294" s="15" t="s">
        <v>58</v>
      </c>
      <c r="U294" s="15" t="s">
        <v>54</v>
      </c>
      <c r="V294" s="15" t="s">
        <v>55</v>
      </c>
      <c r="W294" s="112" t="s">
        <v>58</v>
      </c>
    </row>
    <row r="295" spans="2:23" ht="13.5" customHeight="1" x14ac:dyDescent="0.2">
      <c r="B295" s="20"/>
      <c r="C295" s="15"/>
      <c r="D295" s="15" t="s">
        <v>110</v>
      </c>
      <c r="E295" s="37"/>
      <c r="F295" s="37"/>
      <c r="G295" s="37" t="s">
        <v>58</v>
      </c>
      <c r="H295" s="37"/>
      <c r="I295" s="15"/>
      <c r="J295" s="16">
        <v>3000</v>
      </c>
      <c r="K295" s="15" t="s">
        <v>48</v>
      </c>
      <c r="L295" s="15" t="s">
        <v>49</v>
      </c>
      <c r="M295" s="17">
        <f>26.37/365</f>
        <v>7.2246575342465758E-2</v>
      </c>
      <c r="N295" s="39" t="s">
        <v>50</v>
      </c>
      <c r="O295" s="92"/>
      <c r="P295" s="39"/>
      <c r="Q295" s="15" t="s">
        <v>247</v>
      </c>
      <c r="R295" s="151"/>
      <c r="S295" s="63"/>
      <c r="T295" s="15" t="s">
        <v>58</v>
      </c>
      <c r="U295" s="15" t="s">
        <v>54</v>
      </c>
      <c r="V295" s="15" t="s">
        <v>55</v>
      </c>
      <c r="W295" s="112" t="s">
        <v>58</v>
      </c>
    </row>
    <row r="296" spans="2:23" ht="25.5" customHeight="1" x14ac:dyDescent="0.2">
      <c r="B296" s="43"/>
      <c r="C296" s="44"/>
      <c r="D296" s="44" t="s">
        <v>74</v>
      </c>
      <c r="E296" s="45"/>
      <c r="F296" s="45"/>
      <c r="G296" s="45" t="s">
        <v>243</v>
      </c>
      <c r="H296" s="45"/>
      <c r="I296" s="44"/>
      <c r="J296" s="47" t="s">
        <v>75</v>
      </c>
      <c r="K296" s="44"/>
      <c r="L296" s="44" t="s">
        <v>76</v>
      </c>
      <c r="M296" s="44"/>
      <c r="N296" s="48"/>
      <c r="O296" s="65">
        <v>8.3299999999999999E-2</v>
      </c>
      <c r="P296" s="48" t="s">
        <v>78</v>
      </c>
      <c r="Q296" s="44"/>
      <c r="R296" s="109"/>
      <c r="S296" s="153" t="s">
        <v>245</v>
      </c>
      <c r="T296" s="44" t="s">
        <v>58</v>
      </c>
      <c r="U296" s="44" t="s">
        <v>54</v>
      </c>
      <c r="V296" s="44" t="s">
        <v>79</v>
      </c>
      <c r="W296" s="71" t="s">
        <v>248</v>
      </c>
    </row>
    <row r="297" spans="2:23" ht="15" customHeight="1" x14ac:dyDescent="0.2">
      <c r="B297" s="43"/>
      <c r="C297" s="44"/>
      <c r="D297" s="44" t="s">
        <v>81</v>
      </c>
      <c r="E297" s="45"/>
      <c r="F297" s="45"/>
      <c r="G297" s="45" t="s">
        <v>58</v>
      </c>
      <c r="H297" s="45"/>
      <c r="I297" s="44"/>
      <c r="J297" s="47" t="s">
        <v>58</v>
      </c>
      <c r="K297" s="44"/>
      <c r="L297" s="44" t="s">
        <v>76</v>
      </c>
      <c r="M297" s="44"/>
      <c r="N297" s="48"/>
      <c r="O297" s="65">
        <v>8.3299999999999999E-2</v>
      </c>
      <c r="P297" s="48" t="s">
        <v>78</v>
      </c>
      <c r="Q297" s="44"/>
      <c r="R297" s="69"/>
      <c r="S297" s="154"/>
      <c r="T297" s="44" t="s">
        <v>58</v>
      </c>
      <c r="U297" s="44" t="s">
        <v>54</v>
      </c>
      <c r="V297" s="44" t="s">
        <v>79</v>
      </c>
      <c r="W297" s="49" t="s">
        <v>58</v>
      </c>
    </row>
    <row r="298" spans="2:23" ht="15" customHeight="1" x14ac:dyDescent="0.2">
      <c r="B298" s="43"/>
      <c r="C298" s="44"/>
      <c r="D298" s="44" t="s">
        <v>82</v>
      </c>
      <c r="E298" s="45"/>
      <c r="F298" s="45"/>
      <c r="G298" s="45" t="s">
        <v>58</v>
      </c>
      <c r="H298" s="45"/>
      <c r="I298" s="44"/>
      <c r="J298" s="47" t="s">
        <v>58</v>
      </c>
      <c r="K298" s="44"/>
      <c r="L298" s="44" t="s">
        <v>76</v>
      </c>
      <c r="M298" s="44"/>
      <c r="N298" s="48"/>
      <c r="O298" s="65">
        <v>4.1700000000000001E-2</v>
      </c>
      <c r="P298" s="48" t="s">
        <v>78</v>
      </c>
      <c r="Q298" s="44"/>
      <c r="R298" s="69"/>
      <c r="S298" s="154"/>
      <c r="T298" s="44" t="s">
        <v>58</v>
      </c>
      <c r="U298" s="44" t="s">
        <v>54</v>
      </c>
      <c r="V298" s="44" t="s">
        <v>79</v>
      </c>
      <c r="W298" s="49" t="s">
        <v>58</v>
      </c>
    </row>
    <row r="299" spans="2:23" ht="15" customHeight="1" x14ac:dyDescent="0.2">
      <c r="B299" s="43"/>
      <c r="C299" s="44"/>
      <c r="D299" s="44" t="s">
        <v>84</v>
      </c>
      <c r="E299" s="45"/>
      <c r="F299" s="45"/>
      <c r="G299" s="45" t="s">
        <v>58</v>
      </c>
      <c r="H299" s="45"/>
      <c r="I299" s="44"/>
      <c r="J299" s="47" t="s">
        <v>58</v>
      </c>
      <c r="K299" s="44"/>
      <c r="L299" s="44" t="s">
        <v>76</v>
      </c>
      <c r="M299" s="44"/>
      <c r="N299" s="48"/>
      <c r="O299" s="65">
        <v>8.3299999999999999E-2</v>
      </c>
      <c r="P299" s="48" t="s">
        <v>78</v>
      </c>
      <c r="Q299" s="44"/>
      <c r="R299" s="69"/>
      <c r="S299" s="154"/>
      <c r="T299" s="44" t="s">
        <v>58</v>
      </c>
      <c r="U299" s="44" t="s">
        <v>54</v>
      </c>
      <c r="V299" s="44" t="s">
        <v>79</v>
      </c>
      <c r="W299" s="49" t="s">
        <v>58</v>
      </c>
    </row>
    <row r="300" spans="2:23" ht="39" customHeight="1" x14ac:dyDescent="0.2">
      <c r="B300" s="43"/>
      <c r="C300" s="44"/>
      <c r="D300" s="44" t="s">
        <v>88</v>
      </c>
      <c r="E300" s="45"/>
      <c r="F300" s="45"/>
      <c r="G300" s="45">
        <v>45017</v>
      </c>
      <c r="H300" s="45"/>
      <c r="I300" s="44"/>
      <c r="J300" s="47" t="s">
        <v>58</v>
      </c>
      <c r="K300" s="44"/>
      <c r="L300" s="44" t="s">
        <v>76</v>
      </c>
      <c r="M300" s="44"/>
      <c r="N300" s="48"/>
      <c r="O300" s="110" t="s">
        <v>249</v>
      </c>
      <c r="P300" s="48" t="s">
        <v>78</v>
      </c>
      <c r="Q300" s="44"/>
      <c r="R300" s="69"/>
      <c r="S300" s="154"/>
      <c r="T300" s="44" t="s">
        <v>58</v>
      </c>
      <c r="U300" s="44" t="s">
        <v>54</v>
      </c>
      <c r="V300" s="44" t="s">
        <v>91</v>
      </c>
      <c r="W300" s="71" t="s">
        <v>250</v>
      </c>
    </row>
    <row r="301" spans="2:23" ht="15" customHeight="1" x14ac:dyDescent="0.2">
      <c r="B301" s="43"/>
      <c r="C301" s="44"/>
      <c r="D301" s="44" t="s">
        <v>93</v>
      </c>
      <c r="E301" s="45"/>
      <c r="F301" s="45"/>
      <c r="G301" s="45" t="s">
        <v>243</v>
      </c>
      <c r="H301" s="45"/>
      <c r="I301" s="44"/>
      <c r="J301" s="47" t="s">
        <v>58</v>
      </c>
      <c r="K301" s="44"/>
      <c r="L301" s="44" t="s">
        <v>76</v>
      </c>
      <c r="M301" s="44"/>
      <c r="N301" s="48"/>
      <c r="O301" s="110">
        <v>0.95</v>
      </c>
      <c r="P301" s="48" t="s">
        <v>78</v>
      </c>
      <c r="Q301" s="44"/>
      <c r="R301" s="69"/>
      <c r="S301" s="154"/>
      <c r="T301" s="44" t="s">
        <v>58</v>
      </c>
      <c r="U301" s="44" t="s">
        <v>54</v>
      </c>
      <c r="V301" s="44" t="s">
        <v>91</v>
      </c>
      <c r="W301" s="71" t="s">
        <v>251</v>
      </c>
    </row>
    <row r="302" spans="2:23" ht="15" customHeight="1" x14ac:dyDescent="0.2">
      <c r="B302" s="43"/>
      <c r="C302" s="44"/>
      <c r="D302" s="44" t="s">
        <v>95</v>
      </c>
      <c r="E302" s="45"/>
      <c r="F302" s="45"/>
      <c r="G302" s="45" t="s">
        <v>58</v>
      </c>
      <c r="H302" s="45"/>
      <c r="I302" s="44"/>
      <c r="J302" s="47" t="s">
        <v>58</v>
      </c>
      <c r="K302" s="44"/>
      <c r="L302" s="44" t="s">
        <v>76</v>
      </c>
      <c r="M302" s="44"/>
      <c r="N302" s="48"/>
      <c r="O302" s="110">
        <v>1.66</v>
      </c>
      <c r="P302" s="48" t="s">
        <v>78</v>
      </c>
      <c r="Q302" s="44"/>
      <c r="R302" s="69"/>
      <c r="S302" s="154"/>
      <c r="T302" s="44" t="s">
        <v>58</v>
      </c>
      <c r="U302" s="44" t="s">
        <v>54</v>
      </c>
      <c r="V302" s="44" t="s">
        <v>91</v>
      </c>
      <c r="W302" s="49" t="s">
        <v>58</v>
      </c>
    </row>
    <row r="303" spans="2:23" ht="15" customHeight="1" x14ac:dyDescent="0.2">
      <c r="B303" s="43"/>
      <c r="C303" s="44"/>
      <c r="D303" s="44" t="s">
        <v>97</v>
      </c>
      <c r="E303" s="45"/>
      <c r="F303" s="45"/>
      <c r="G303" s="45" t="s">
        <v>58</v>
      </c>
      <c r="H303" s="45"/>
      <c r="I303" s="44"/>
      <c r="J303" s="47" t="s">
        <v>58</v>
      </c>
      <c r="K303" s="44"/>
      <c r="L303" s="44" t="s">
        <v>76</v>
      </c>
      <c r="M303" s="44"/>
      <c r="N303" s="48"/>
      <c r="O303" s="110">
        <v>3.8</v>
      </c>
      <c r="P303" s="48" t="s">
        <v>78</v>
      </c>
      <c r="Q303" s="44"/>
      <c r="R303" s="69"/>
      <c r="S303" s="154"/>
      <c r="T303" s="44" t="s">
        <v>58</v>
      </c>
      <c r="U303" s="44" t="s">
        <v>54</v>
      </c>
      <c r="V303" s="44" t="s">
        <v>91</v>
      </c>
      <c r="W303" s="49" t="s">
        <v>58</v>
      </c>
    </row>
    <row r="304" spans="2:23" ht="15" customHeight="1" x14ac:dyDescent="0.2">
      <c r="B304" s="43"/>
      <c r="C304" s="44"/>
      <c r="D304" s="44" t="s">
        <v>99</v>
      </c>
      <c r="E304" s="45"/>
      <c r="F304" s="45"/>
      <c r="G304" s="45" t="s">
        <v>58</v>
      </c>
      <c r="H304" s="45"/>
      <c r="I304" s="44"/>
      <c r="J304" s="47" t="s">
        <v>58</v>
      </c>
      <c r="K304" s="44"/>
      <c r="L304" s="44" t="s">
        <v>76</v>
      </c>
      <c r="M304" s="44"/>
      <c r="N304" s="48"/>
      <c r="O304" s="110">
        <v>10.55</v>
      </c>
      <c r="P304" s="48" t="s">
        <v>78</v>
      </c>
      <c r="Q304" s="44"/>
      <c r="R304" s="69"/>
      <c r="S304" s="154"/>
      <c r="T304" s="44" t="s">
        <v>58</v>
      </c>
      <c r="U304" s="44" t="s">
        <v>54</v>
      </c>
      <c r="V304" s="44" t="s">
        <v>91</v>
      </c>
      <c r="W304" s="49" t="s">
        <v>58</v>
      </c>
    </row>
    <row r="305" spans="2:23" ht="15.75" customHeight="1" thickBot="1" x14ac:dyDescent="0.25">
      <c r="B305" s="50"/>
      <c r="C305" s="51"/>
      <c r="D305" s="51" t="s">
        <v>100</v>
      </c>
      <c r="E305" s="52"/>
      <c r="F305" s="52"/>
      <c r="G305" s="52" t="s">
        <v>58</v>
      </c>
      <c r="H305" s="52"/>
      <c r="I305" s="51"/>
      <c r="J305" s="53" t="s">
        <v>58</v>
      </c>
      <c r="K305" s="51"/>
      <c r="L305" s="51" t="s">
        <v>76</v>
      </c>
      <c r="M305" s="51"/>
      <c r="N305" s="54"/>
      <c r="O305" s="113">
        <v>10.55</v>
      </c>
      <c r="P305" s="54" t="s">
        <v>78</v>
      </c>
      <c r="Q305" s="51"/>
      <c r="R305" s="73"/>
      <c r="S305" s="155"/>
      <c r="T305" s="51" t="s">
        <v>58</v>
      </c>
      <c r="U305" s="51" t="s">
        <v>54</v>
      </c>
      <c r="V305" s="51" t="s">
        <v>91</v>
      </c>
      <c r="W305" s="55" t="s">
        <v>58</v>
      </c>
    </row>
    <row r="306" spans="2:23" x14ac:dyDescent="0.2">
      <c r="B306" s="31" t="s">
        <v>43</v>
      </c>
      <c r="C306" s="74" t="s">
        <v>260</v>
      </c>
      <c r="D306" s="32" t="s">
        <v>44</v>
      </c>
      <c r="E306" s="33">
        <v>44620</v>
      </c>
      <c r="F306" s="33" t="s">
        <v>156</v>
      </c>
      <c r="G306" s="33" t="s">
        <v>253</v>
      </c>
      <c r="H306" s="33">
        <v>46387</v>
      </c>
      <c r="I306" s="32" t="s">
        <v>46</v>
      </c>
      <c r="J306" s="56">
        <v>8000</v>
      </c>
      <c r="K306" s="32" t="s">
        <v>48</v>
      </c>
      <c r="L306" s="32" t="s">
        <v>49</v>
      </c>
      <c r="M306" s="34">
        <f>360.54/365</f>
        <v>0.98778082191780825</v>
      </c>
      <c r="N306" s="35" t="s">
        <v>50</v>
      </c>
      <c r="O306" s="35"/>
      <c r="P306" s="35"/>
      <c r="Q306" s="32" t="s">
        <v>254</v>
      </c>
      <c r="R306" s="150" t="s">
        <v>291</v>
      </c>
      <c r="S306" s="32"/>
      <c r="T306" s="32" t="s">
        <v>53</v>
      </c>
      <c r="U306" s="32" t="s">
        <v>54</v>
      </c>
      <c r="V306" s="32" t="s">
        <v>55</v>
      </c>
      <c r="W306" s="36" t="s">
        <v>256</v>
      </c>
    </row>
    <row r="307" spans="2:23" x14ac:dyDescent="0.2">
      <c r="B307" s="20"/>
      <c r="C307" s="15"/>
      <c r="D307" s="38" t="s">
        <v>60</v>
      </c>
      <c r="E307" s="37"/>
      <c r="F307" s="37"/>
      <c r="G307" s="37" t="s">
        <v>58</v>
      </c>
      <c r="H307" s="37" t="s">
        <v>58</v>
      </c>
      <c r="I307" s="15"/>
      <c r="J307" s="93">
        <v>8000</v>
      </c>
      <c r="K307" s="38" t="s">
        <v>48</v>
      </c>
      <c r="L307" s="38" t="s">
        <v>49</v>
      </c>
      <c r="M307" s="93">
        <v>0</v>
      </c>
      <c r="N307" s="79" t="s">
        <v>50</v>
      </c>
      <c r="O307" s="79"/>
      <c r="P307" s="79"/>
      <c r="Q307" s="38"/>
      <c r="R307" s="151"/>
      <c r="S307" s="15"/>
      <c r="T307" s="15" t="s">
        <v>58</v>
      </c>
      <c r="U307" s="15" t="s">
        <v>54</v>
      </c>
      <c r="V307" s="38" t="s">
        <v>55</v>
      </c>
      <c r="W307" s="40" t="s">
        <v>58</v>
      </c>
    </row>
    <row r="308" spans="2:23" x14ac:dyDescent="0.2">
      <c r="B308" s="20"/>
      <c r="C308" s="15"/>
      <c r="D308" s="15" t="s">
        <v>61</v>
      </c>
      <c r="E308" s="37"/>
      <c r="F308" s="37"/>
      <c r="G308" s="37" t="s">
        <v>58</v>
      </c>
      <c r="H308" s="37" t="s">
        <v>58</v>
      </c>
      <c r="I308" s="15"/>
      <c r="J308" s="16">
        <v>2000</v>
      </c>
      <c r="K308" s="15" t="s">
        <v>48</v>
      </c>
      <c r="L308" s="15" t="s">
        <v>49</v>
      </c>
      <c r="M308" s="16">
        <v>0</v>
      </c>
      <c r="N308" s="39" t="s">
        <v>50</v>
      </c>
      <c r="O308" s="39"/>
      <c r="P308" s="39"/>
      <c r="Q308" s="15"/>
      <c r="R308" s="151"/>
      <c r="S308" s="15"/>
      <c r="T308" s="15" t="s">
        <v>58</v>
      </c>
      <c r="U308" s="15" t="s">
        <v>54</v>
      </c>
      <c r="V308" s="15" t="s">
        <v>55</v>
      </c>
      <c r="W308" s="40" t="s">
        <v>58</v>
      </c>
    </row>
    <row r="309" spans="2:23" x14ac:dyDescent="0.2">
      <c r="B309" s="20"/>
      <c r="C309" s="15"/>
      <c r="D309" s="15" t="s">
        <v>63</v>
      </c>
      <c r="E309" s="37"/>
      <c r="F309" s="37"/>
      <c r="G309" s="37" t="s">
        <v>58</v>
      </c>
      <c r="H309" s="37" t="s">
        <v>58</v>
      </c>
      <c r="I309" s="15"/>
      <c r="J309" s="16">
        <v>2000</v>
      </c>
      <c r="K309" s="15" t="s">
        <v>48</v>
      </c>
      <c r="L309" s="15" t="s">
        <v>49</v>
      </c>
      <c r="M309" s="16">
        <v>0</v>
      </c>
      <c r="N309" s="39" t="s">
        <v>50</v>
      </c>
      <c r="O309" s="39"/>
      <c r="P309" s="39"/>
      <c r="Q309" s="15"/>
      <c r="R309" s="151"/>
      <c r="S309" s="15"/>
      <c r="T309" s="15" t="s">
        <v>58</v>
      </c>
      <c r="U309" s="15" t="s">
        <v>54</v>
      </c>
      <c r="V309" s="15" t="s">
        <v>55</v>
      </c>
      <c r="W309" s="40" t="s">
        <v>58</v>
      </c>
    </row>
    <row r="310" spans="2:23" x14ac:dyDescent="0.2">
      <c r="B310" s="20"/>
      <c r="C310" s="15"/>
      <c r="D310" s="15" t="s">
        <v>71</v>
      </c>
      <c r="E310" s="37"/>
      <c r="F310" s="37"/>
      <c r="G310" s="37" t="s">
        <v>58</v>
      </c>
      <c r="H310" s="37">
        <v>45291</v>
      </c>
      <c r="I310" s="15"/>
      <c r="J310" s="16">
        <v>370000</v>
      </c>
      <c r="K310" s="15" t="s">
        <v>73</v>
      </c>
      <c r="L310" s="15" t="s">
        <v>49</v>
      </c>
      <c r="M310" s="16">
        <v>0</v>
      </c>
      <c r="N310" s="39" t="s">
        <v>50</v>
      </c>
      <c r="O310" s="39"/>
      <c r="P310" s="39"/>
      <c r="Q310" s="15"/>
      <c r="R310" s="151"/>
      <c r="S310" s="63"/>
      <c r="T310" s="15" t="s">
        <v>58</v>
      </c>
      <c r="U310" s="15" t="s">
        <v>54</v>
      </c>
      <c r="V310" s="15" t="s">
        <v>55</v>
      </c>
      <c r="W310" s="40" t="s">
        <v>58</v>
      </c>
    </row>
    <row r="311" spans="2:23" x14ac:dyDescent="0.2">
      <c r="B311" s="20"/>
      <c r="C311" s="15"/>
      <c r="D311" s="15" t="s">
        <v>71</v>
      </c>
      <c r="E311" s="37"/>
      <c r="F311" s="37"/>
      <c r="G311" s="85">
        <v>45292</v>
      </c>
      <c r="H311" s="37">
        <v>46387</v>
      </c>
      <c r="I311" s="15"/>
      <c r="J311" s="16">
        <v>320000</v>
      </c>
      <c r="K311" s="15" t="s">
        <v>73</v>
      </c>
      <c r="L311" s="15" t="s">
        <v>49</v>
      </c>
      <c r="M311" s="16">
        <v>0</v>
      </c>
      <c r="N311" s="39" t="s">
        <v>50</v>
      </c>
      <c r="O311" s="39"/>
      <c r="P311" s="39"/>
      <c r="Q311" s="15"/>
      <c r="R311" s="151"/>
      <c r="S311" s="63"/>
      <c r="T311" s="15" t="s">
        <v>58</v>
      </c>
      <c r="U311" s="15" t="s">
        <v>54</v>
      </c>
      <c r="V311" s="15" t="s">
        <v>55</v>
      </c>
      <c r="W311" s="40"/>
    </row>
    <row r="312" spans="2:23" x14ac:dyDescent="0.2">
      <c r="B312" s="20"/>
      <c r="C312" s="15"/>
      <c r="D312" s="15" t="s">
        <v>57</v>
      </c>
      <c r="E312" s="37"/>
      <c r="F312" s="37"/>
      <c r="G312" s="37">
        <v>44621</v>
      </c>
      <c r="H312" s="37" t="s">
        <v>58</v>
      </c>
      <c r="I312" s="15"/>
      <c r="J312" s="16">
        <v>0</v>
      </c>
      <c r="K312" s="15" t="s">
        <v>48</v>
      </c>
      <c r="L312" s="15" t="s">
        <v>49</v>
      </c>
      <c r="M312" s="17">
        <f>27.35/365</f>
        <v>7.4931506849315072E-2</v>
      </c>
      <c r="N312" s="39" t="s">
        <v>50</v>
      </c>
      <c r="O312" s="39"/>
      <c r="P312" s="39"/>
      <c r="Q312" s="15" t="s">
        <v>257</v>
      </c>
      <c r="R312" s="152"/>
      <c r="S312" s="63"/>
      <c r="T312" s="15" t="s">
        <v>58</v>
      </c>
      <c r="U312" s="15" t="s">
        <v>54</v>
      </c>
      <c r="V312" s="15" t="s">
        <v>55</v>
      </c>
      <c r="W312" s="40"/>
    </row>
    <row r="313" spans="2:23" x14ac:dyDescent="0.2">
      <c r="B313" s="43"/>
      <c r="C313" s="44"/>
      <c r="D313" s="44" t="s">
        <v>74</v>
      </c>
      <c r="E313" s="45"/>
      <c r="F313" s="45"/>
      <c r="G313" s="45" t="s">
        <v>58</v>
      </c>
      <c r="H313" s="45" t="s">
        <v>58</v>
      </c>
      <c r="I313" s="44"/>
      <c r="J313" s="47" t="s">
        <v>75</v>
      </c>
      <c r="K313" s="44"/>
      <c r="L313" s="44" t="s">
        <v>76</v>
      </c>
      <c r="M313" s="44"/>
      <c r="N313" s="48"/>
      <c r="O313" s="65">
        <v>9.6699999999999994E-2</v>
      </c>
      <c r="P313" s="48" t="s">
        <v>78</v>
      </c>
      <c r="Q313" s="44"/>
      <c r="R313" s="69"/>
      <c r="S313" s="153" t="s">
        <v>255</v>
      </c>
      <c r="T313" s="44" t="s">
        <v>58</v>
      </c>
      <c r="U313" s="44" t="s">
        <v>54</v>
      </c>
      <c r="V313" s="44" t="s">
        <v>79</v>
      </c>
      <c r="W313" s="49" t="s">
        <v>80</v>
      </c>
    </row>
    <row r="314" spans="2:23" x14ac:dyDescent="0.2">
      <c r="B314" s="43"/>
      <c r="C314" s="44"/>
      <c r="D314" s="44" t="s">
        <v>81</v>
      </c>
      <c r="E314" s="45"/>
      <c r="F314" s="45"/>
      <c r="G314" s="45" t="s">
        <v>58</v>
      </c>
      <c r="H314" s="45" t="s">
        <v>58</v>
      </c>
      <c r="I314" s="44"/>
      <c r="J314" s="47" t="s">
        <v>58</v>
      </c>
      <c r="K314" s="44"/>
      <c r="L314" s="44" t="s">
        <v>76</v>
      </c>
      <c r="M314" s="44"/>
      <c r="N314" s="48"/>
      <c r="O314" s="65">
        <v>9.6699999999999994E-2</v>
      </c>
      <c r="P314" s="48" t="s">
        <v>78</v>
      </c>
      <c r="Q314" s="44"/>
      <c r="R314" s="69"/>
      <c r="S314" s="154"/>
      <c r="T314" s="44" t="s">
        <v>58</v>
      </c>
      <c r="U314" s="44" t="s">
        <v>54</v>
      </c>
      <c r="V314" s="44" t="s">
        <v>79</v>
      </c>
      <c r="W314" s="49" t="s">
        <v>58</v>
      </c>
    </row>
    <row r="315" spans="2:23" x14ac:dyDescent="0.2">
      <c r="B315" s="43"/>
      <c r="C315" s="44"/>
      <c r="D315" s="44" t="s">
        <v>82</v>
      </c>
      <c r="E315" s="45"/>
      <c r="F315" s="45"/>
      <c r="G315" s="45" t="s">
        <v>58</v>
      </c>
      <c r="H315" s="45" t="s">
        <v>58</v>
      </c>
      <c r="I315" s="44"/>
      <c r="J315" s="47" t="s">
        <v>58</v>
      </c>
      <c r="K315" s="44"/>
      <c r="L315" s="44" t="s">
        <v>76</v>
      </c>
      <c r="M315" s="44"/>
      <c r="N315" s="48"/>
      <c r="O315" s="65">
        <v>4.8399999999999999E-2</v>
      </c>
      <c r="P315" s="48" t="s">
        <v>78</v>
      </c>
      <c r="Q315" s="44"/>
      <c r="R315" s="69"/>
      <c r="S315" s="154"/>
      <c r="T315" s="44" t="s">
        <v>58</v>
      </c>
      <c r="U315" s="44" t="s">
        <v>54</v>
      </c>
      <c r="V315" s="44" t="s">
        <v>79</v>
      </c>
      <c r="W315" s="49" t="s">
        <v>58</v>
      </c>
    </row>
    <row r="316" spans="2:23" x14ac:dyDescent="0.2">
      <c r="B316" s="43"/>
      <c r="C316" s="44"/>
      <c r="D316" s="44" t="s">
        <v>84</v>
      </c>
      <c r="E316" s="45"/>
      <c r="F316" s="45"/>
      <c r="G316" s="45" t="s">
        <v>58</v>
      </c>
      <c r="H316" s="45" t="s">
        <v>58</v>
      </c>
      <c r="I316" s="44"/>
      <c r="J316" s="47" t="s">
        <v>58</v>
      </c>
      <c r="K316" s="44"/>
      <c r="L316" s="44" t="s">
        <v>76</v>
      </c>
      <c r="M316" s="44"/>
      <c r="N316" s="48"/>
      <c r="O316" s="65">
        <v>9.6699999999999994E-2</v>
      </c>
      <c r="P316" s="48" t="s">
        <v>78</v>
      </c>
      <c r="Q316" s="44"/>
      <c r="R316" s="69"/>
      <c r="S316" s="154"/>
      <c r="T316" s="44" t="s">
        <v>58</v>
      </c>
      <c r="U316" s="44" t="s">
        <v>54</v>
      </c>
      <c r="V316" s="44" t="s">
        <v>79</v>
      </c>
      <c r="W316" s="49" t="s">
        <v>58</v>
      </c>
    </row>
    <row r="317" spans="2:23" ht="53.25" customHeight="1" x14ac:dyDescent="0.2">
      <c r="B317" s="43"/>
      <c r="C317" s="44"/>
      <c r="D317" s="44" t="s">
        <v>88</v>
      </c>
      <c r="E317" s="45"/>
      <c r="F317" s="45"/>
      <c r="G317" s="45" t="s">
        <v>58</v>
      </c>
      <c r="H317" s="45" t="s">
        <v>58</v>
      </c>
      <c r="I317" s="44"/>
      <c r="J317" s="47" t="s">
        <v>58</v>
      </c>
      <c r="K317" s="44"/>
      <c r="L317" s="44" t="s">
        <v>76</v>
      </c>
      <c r="M317" s="44"/>
      <c r="N317" s="48"/>
      <c r="O317" s="65" t="s">
        <v>258</v>
      </c>
      <c r="P317" s="48" t="s">
        <v>78</v>
      </c>
      <c r="Q317" s="44"/>
      <c r="R317" s="69"/>
      <c r="S317" s="154"/>
      <c r="T317" s="44" t="s">
        <v>58</v>
      </c>
      <c r="U317" s="44" t="s">
        <v>54</v>
      </c>
      <c r="V317" s="44" t="s">
        <v>91</v>
      </c>
      <c r="W317" s="71" t="s">
        <v>259</v>
      </c>
    </row>
    <row r="318" spans="2:23" x14ac:dyDescent="0.2">
      <c r="B318" s="43"/>
      <c r="C318" s="44"/>
      <c r="D318" s="44" t="s">
        <v>93</v>
      </c>
      <c r="E318" s="45"/>
      <c r="F318" s="45"/>
      <c r="G318" s="45" t="s">
        <v>58</v>
      </c>
      <c r="H318" s="45" t="s">
        <v>58</v>
      </c>
      <c r="I318" s="44"/>
      <c r="J318" s="44" t="s">
        <v>58</v>
      </c>
      <c r="K318" s="44"/>
      <c r="L318" s="44" t="s">
        <v>76</v>
      </c>
      <c r="M318" s="44"/>
      <c r="N318" s="48"/>
      <c r="O318" s="65">
        <v>0.97860000000000003</v>
      </c>
      <c r="P318" s="48" t="s">
        <v>78</v>
      </c>
      <c r="Q318" s="44"/>
      <c r="R318" s="69"/>
      <c r="S318" s="154"/>
      <c r="T318" s="44" t="s">
        <v>58</v>
      </c>
      <c r="U318" s="44" t="s">
        <v>54</v>
      </c>
      <c r="V318" s="44" t="s">
        <v>91</v>
      </c>
      <c r="W318" s="49"/>
    </row>
    <row r="319" spans="2:23" x14ac:dyDescent="0.2">
      <c r="B319" s="43"/>
      <c r="C319" s="44"/>
      <c r="D319" s="44" t="s">
        <v>95</v>
      </c>
      <c r="E319" s="45"/>
      <c r="F319" s="45"/>
      <c r="G319" s="45" t="s">
        <v>58</v>
      </c>
      <c r="H319" s="45" t="s">
        <v>58</v>
      </c>
      <c r="I319" s="44"/>
      <c r="J319" s="44" t="s">
        <v>58</v>
      </c>
      <c r="K319" s="44"/>
      <c r="L319" s="44" t="s">
        <v>76</v>
      </c>
      <c r="M319" s="44"/>
      <c r="N319" s="48"/>
      <c r="O319" s="65">
        <f>O318*2</f>
        <v>1.9572000000000001</v>
      </c>
      <c r="P319" s="48" t="s">
        <v>78</v>
      </c>
      <c r="Q319" s="44"/>
      <c r="R319" s="69"/>
      <c r="S319" s="154"/>
      <c r="T319" s="44" t="s">
        <v>58</v>
      </c>
      <c r="U319" s="44" t="s">
        <v>54</v>
      </c>
      <c r="V319" s="44" t="s">
        <v>91</v>
      </c>
      <c r="W319" s="49"/>
    </row>
    <row r="320" spans="2:23" x14ac:dyDescent="0.2">
      <c r="B320" s="43"/>
      <c r="C320" s="44"/>
      <c r="D320" s="44" t="s">
        <v>97</v>
      </c>
      <c r="E320" s="45"/>
      <c r="F320" s="45"/>
      <c r="G320" s="45" t="s">
        <v>58</v>
      </c>
      <c r="H320" s="45" t="s">
        <v>58</v>
      </c>
      <c r="I320" s="44"/>
      <c r="J320" s="44" t="s">
        <v>58</v>
      </c>
      <c r="K320" s="44"/>
      <c r="L320" s="44" t="s">
        <v>76</v>
      </c>
      <c r="M320" s="44"/>
      <c r="N320" s="48"/>
      <c r="O320" s="65">
        <v>3.9350999999999998</v>
      </c>
      <c r="P320" s="48" t="s">
        <v>78</v>
      </c>
      <c r="Q320" s="44"/>
      <c r="R320" s="69"/>
      <c r="S320" s="154"/>
      <c r="T320" s="44" t="s">
        <v>58</v>
      </c>
      <c r="U320" s="44" t="s">
        <v>54</v>
      </c>
      <c r="V320" s="44" t="s">
        <v>91</v>
      </c>
      <c r="W320" s="49"/>
    </row>
    <row r="321" spans="2:23" x14ac:dyDescent="0.2">
      <c r="B321" s="43"/>
      <c r="C321" s="44"/>
      <c r="D321" s="44" t="s">
        <v>99</v>
      </c>
      <c r="E321" s="45"/>
      <c r="F321" s="45"/>
      <c r="G321" s="45" t="s">
        <v>58</v>
      </c>
      <c r="H321" s="45" t="s">
        <v>58</v>
      </c>
      <c r="I321" s="44"/>
      <c r="J321" s="44" t="s">
        <v>58</v>
      </c>
      <c r="K321" s="44"/>
      <c r="L321" s="44" t="s">
        <v>76</v>
      </c>
      <c r="M321" s="44"/>
      <c r="N321" s="48"/>
      <c r="O321" s="65">
        <v>10.929600000000001</v>
      </c>
      <c r="P321" s="48" t="s">
        <v>78</v>
      </c>
      <c r="Q321" s="44"/>
      <c r="R321" s="69"/>
      <c r="S321" s="154"/>
      <c r="T321" s="44" t="s">
        <v>58</v>
      </c>
      <c r="U321" s="44" t="s">
        <v>54</v>
      </c>
      <c r="V321" s="44" t="s">
        <v>91</v>
      </c>
      <c r="W321" s="49"/>
    </row>
    <row r="322" spans="2:23" ht="13.5" thickBot="1" x14ac:dyDescent="0.25">
      <c r="B322" s="50"/>
      <c r="C322" s="51"/>
      <c r="D322" s="120" t="s">
        <v>100</v>
      </c>
      <c r="E322" s="52"/>
      <c r="F322" s="52"/>
      <c r="G322" s="52" t="s">
        <v>58</v>
      </c>
      <c r="H322" s="52" t="s">
        <v>58</v>
      </c>
      <c r="I322" s="51"/>
      <c r="J322" s="51" t="s">
        <v>58</v>
      </c>
      <c r="K322" s="51"/>
      <c r="L322" s="51" t="s">
        <v>76</v>
      </c>
      <c r="M322" s="51"/>
      <c r="N322" s="54"/>
      <c r="O322" s="72">
        <v>10.929600000000001</v>
      </c>
      <c r="P322" s="54" t="s">
        <v>78</v>
      </c>
      <c r="Q322" s="51"/>
      <c r="R322" s="73"/>
      <c r="S322" s="155"/>
      <c r="T322" s="51" t="s">
        <v>58</v>
      </c>
      <c r="U322" s="51" t="s">
        <v>54</v>
      </c>
      <c r="V322" s="51" t="s">
        <v>91</v>
      </c>
      <c r="W322" s="55"/>
    </row>
    <row r="323" spans="2:23" x14ac:dyDescent="0.2">
      <c r="B323" s="31" t="s">
        <v>43</v>
      </c>
      <c r="C323" s="74" t="s">
        <v>292</v>
      </c>
      <c r="D323" s="32" t="s">
        <v>44</v>
      </c>
      <c r="E323" s="33">
        <v>45474</v>
      </c>
      <c r="F323" s="33" t="s">
        <v>156</v>
      </c>
      <c r="G323" s="33">
        <v>46753</v>
      </c>
      <c r="H323" s="33">
        <v>55884</v>
      </c>
      <c r="I323" s="32" t="s">
        <v>46</v>
      </c>
      <c r="J323" s="56">
        <v>45000</v>
      </c>
      <c r="K323" s="32" t="s">
        <v>48</v>
      </c>
      <c r="L323" s="32" t="s">
        <v>49</v>
      </c>
      <c r="M323" s="34">
        <f>327/365</f>
        <v>0.89589041095890409</v>
      </c>
      <c r="N323" s="35" t="s">
        <v>50</v>
      </c>
      <c r="O323" s="35"/>
      <c r="P323" s="35"/>
      <c r="Q323" s="100" t="s">
        <v>275</v>
      </c>
      <c r="R323" s="150" t="s">
        <v>293</v>
      </c>
      <c r="S323" s="139"/>
      <c r="T323" s="32" t="s">
        <v>53</v>
      </c>
      <c r="U323" s="32" t="s">
        <v>54</v>
      </c>
      <c r="V323" s="32" t="s">
        <v>55</v>
      </c>
      <c r="W323" s="140"/>
    </row>
    <row r="324" spans="2:23" x14ac:dyDescent="0.2">
      <c r="B324" s="129"/>
      <c r="C324" s="127"/>
      <c r="D324" s="38" t="s">
        <v>60</v>
      </c>
      <c r="E324" s="130"/>
      <c r="F324" s="130"/>
      <c r="G324" s="37" t="s">
        <v>58</v>
      </c>
      <c r="H324" s="37" t="s">
        <v>58</v>
      </c>
      <c r="I324" s="15"/>
      <c r="J324" s="93">
        <v>45000</v>
      </c>
      <c r="K324" s="38" t="s">
        <v>48</v>
      </c>
      <c r="L324" s="38" t="s">
        <v>49</v>
      </c>
      <c r="M324" s="93">
        <v>0</v>
      </c>
      <c r="N324" s="79" t="s">
        <v>50</v>
      </c>
      <c r="O324" s="79"/>
      <c r="P324" s="79"/>
      <c r="Q324" s="101"/>
      <c r="R324" s="151"/>
      <c r="S324" s="126"/>
      <c r="T324" s="15" t="s">
        <v>58</v>
      </c>
      <c r="U324" s="15" t="s">
        <v>54</v>
      </c>
      <c r="V324" s="15" t="s">
        <v>55</v>
      </c>
      <c r="W324" s="128"/>
    </row>
    <row r="325" spans="2:23" x14ac:dyDescent="0.2">
      <c r="B325" s="129"/>
      <c r="C325" s="127"/>
      <c r="D325" s="15" t="s">
        <v>61</v>
      </c>
      <c r="E325" s="130"/>
      <c r="F325" s="130"/>
      <c r="G325" s="37" t="s">
        <v>58</v>
      </c>
      <c r="H325" s="37" t="s">
        <v>58</v>
      </c>
      <c r="I325" s="15"/>
      <c r="J325" s="16">
        <v>11250</v>
      </c>
      <c r="K325" s="15" t="s">
        <v>48</v>
      </c>
      <c r="L325" s="15" t="s">
        <v>49</v>
      </c>
      <c r="M325" s="16">
        <v>0</v>
      </c>
      <c r="N325" s="39" t="s">
        <v>50</v>
      </c>
      <c r="O325" s="39"/>
      <c r="P325" s="39"/>
      <c r="Q325" s="102"/>
      <c r="R325" s="151"/>
      <c r="S325" s="126"/>
      <c r="T325" s="15" t="s">
        <v>58</v>
      </c>
      <c r="U325" s="15" t="s">
        <v>54</v>
      </c>
      <c r="V325" s="15" t="s">
        <v>55</v>
      </c>
      <c r="W325" s="128"/>
    </row>
    <row r="326" spans="2:23" x14ac:dyDescent="0.2">
      <c r="B326" s="129"/>
      <c r="C326" s="127"/>
      <c r="D326" s="15" t="s">
        <v>63</v>
      </c>
      <c r="E326" s="130"/>
      <c r="F326" s="130"/>
      <c r="G326" s="37" t="s">
        <v>58</v>
      </c>
      <c r="H326" s="37" t="s">
        <v>58</v>
      </c>
      <c r="I326" s="15"/>
      <c r="J326" s="16">
        <v>11250</v>
      </c>
      <c r="K326" s="15" t="s">
        <v>48</v>
      </c>
      <c r="L326" s="15" t="s">
        <v>49</v>
      </c>
      <c r="M326" s="16">
        <v>0</v>
      </c>
      <c r="N326" s="39" t="s">
        <v>50</v>
      </c>
      <c r="O326" s="39"/>
      <c r="P326" s="39"/>
      <c r="Q326" s="102"/>
      <c r="R326" s="151"/>
      <c r="S326" s="126"/>
      <c r="T326" s="15" t="s">
        <v>58</v>
      </c>
      <c r="U326" s="15" t="s">
        <v>54</v>
      </c>
      <c r="V326" s="15" t="s">
        <v>55</v>
      </c>
      <c r="W326" s="128"/>
    </row>
    <row r="327" spans="2:23" x14ac:dyDescent="0.2">
      <c r="B327" s="129"/>
      <c r="C327" s="127"/>
      <c r="D327" s="15" t="s">
        <v>71</v>
      </c>
      <c r="E327" s="130"/>
      <c r="F327" s="130"/>
      <c r="G327" s="37" t="s">
        <v>234</v>
      </c>
      <c r="H327" s="37" t="s">
        <v>58</v>
      </c>
      <c r="I327" s="15"/>
      <c r="J327" s="16">
        <v>1800000</v>
      </c>
      <c r="K327" s="15" t="s">
        <v>73</v>
      </c>
      <c r="L327" s="15" t="s">
        <v>49</v>
      </c>
      <c r="M327" s="16">
        <v>0</v>
      </c>
      <c r="N327" s="39" t="s">
        <v>50</v>
      </c>
      <c r="O327" s="39"/>
      <c r="P327" s="39"/>
      <c r="Q327" s="102"/>
      <c r="R327" s="151"/>
      <c r="S327" s="126"/>
      <c r="T327" s="15" t="s">
        <v>58</v>
      </c>
      <c r="U327" s="15" t="s">
        <v>54</v>
      </c>
      <c r="V327" s="15" t="s">
        <v>55</v>
      </c>
      <c r="W327" s="128"/>
    </row>
    <row r="328" spans="2:23" x14ac:dyDescent="0.2">
      <c r="B328" s="129"/>
      <c r="C328" s="127"/>
      <c r="D328" s="15" t="s">
        <v>57</v>
      </c>
      <c r="E328" s="130"/>
      <c r="F328" s="130"/>
      <c r="G328" s="37" t="s">
        <v>58</v>
      </c>
      <c r="H328" s="37" t="s">
        <v>235</v>
      </c>
      <c r="I328" s="15"/>
      <c r="J328" s="16">
        <v>0</v>
      </c>
      <c r="K328" s="15" t="s">
        <v>48</v>
      </c>
      <c r="L328" s="15" t="s">
        <v>49</v>
      </c>
      <c r="M328" s="17">
        <f>30.92/365</f>
        <v>8.4712328767123299E-2</v>
      </c>
      <c r="N328" s="39" t="s">
        <v>50</v>
      </c>
      <c r="O328" s="39"/>
      <c r="P328" s="39"/>
      <c r="Q328" s="102" t="s">
        <v>276</v>
      </c>
      <c r="R328" s="151"/>
      <c r="S328" s="126"/>
      <c r="T328" s="15" t="s">
        <v>58</v>
      </c>
      <c r="U328" s="15" t="s">
        <v>54</v>
      </c>
      <c r="V328" s="15" t="s">
        <v>55</v>
      </c>
      <c r="W328" s="128"/>
    </row>
    <row r="329" spans="2:23" x14ac:dyDescent="0.2">
      <c r="B329" s="129"/>
      <c r="C329" s="127"/>
      <c r="D329" s="15" t="s">
        <v>64</v>
      </c>
      <c r="E329" s="130"/>
      <c r="F329" s="130"/>
      <c r="G329" s="37" t="s">
        <v>58</v>
      </c>
      <c r="H329" s="37" t="s">
        <v>235</v>
      </c>
      <c r="I329" s="15"/>
      <c r="J329" s="16">
        <v>0</v>
      </c>
      <c r="K329" s="15" t="s">
        <v>48</v>
      </c>
      <c r="L329" s="15" t="s">
        <v>49</v>
      </c>
      <c r="M329" s="16">
        <v>0</v>
      </c>
      <c r="N329" s="39" t="s">
        <v>50</v>
      </c>
      <c r="O329" s="39"/>
      <c r="P329" s="39"/>
      <c r="Q329" s="101"/>
      <c r="R329" s="152"/>
      <c r="S329" s="127"/>
      <c r="T329" s="15" t="s">
        <v>58</v>
      </c>
      <c r="U329" s="15" t="s">
        <v>54</v>
      </c>
      <c r="V329" s="15" t="s">
        <v>55</v>
      </c>
      <c r="W329" s="128"/>
    </row>
    <row r="330" spans="2:23" x14ac:dyDescent="0.2">
      <c r="B330" s="122"/>
      <c r="C330" s="121"/>
      <c r="D330" s="44" t="s">
        <v>74</v>
      </c>
      <c r="E330" s="123"/>
      <c r="F330" s="124"/>
      <c r="G330" s="45" t="s">
        <v>58</v>
      </c>
      <c r="H330" s="45" t="s">
        <v>58</v>
      </c>
      <c r="I330" s="44"/>
      <c r="J330" s="105" t="s">
        <v>75</v>
      </c>
      <c r="K330" s="44"/>
      <c r="L330" s="44" t="s">
        <v>76</v>
      </c>
      <c r="M330" s="44"/>
      <c r="N330" s="48"/>
      <c r="O330" s="65">
        <v>0.1094</v>
      </c>
      <c r="P330" s="48" t="s">
        <v>78</v>
      </c>
      <c r="Q330" s="121"/>
      <c r="R330" s="131"/>
      <c r="S330" s="153" t="s">
        <v>293</v>
      </c>
      <c r="T330" s="44" t="s">
        <v>58</v>
      </c>
      <c r="U330" s="44" t="s">
        <v>54</v>
      </c>
      <c r="V330" s="44" t="s">
        <v>79</v>
      </c>
      <c r="W330" s="49" t="s">
        <v>80</v>
      </c>
    </row>
    <row r="331" spans="2:23" x14ac:dyDescent="0.2">
      <c r="B331" s="122"/>
      <c r="C331" s="121"/>
      <c r="D331" s="44" t="s">
        <v>81</v>
      </c>
      <c r="E331" s="123"/>
      <c r="F331" s="124"/>
      <c r="G331" s="45" t="s">
        <v>58</v>
      </c>
      <c r="H331" s="45" t="s">
        <v>58</v>
      </c>
      <c r="I331" s="44"/>
      <c r="J331" s="105" t="s">
        <v>58</v>
      </c>
      <c r="K331" s="44"/>
      <c r="L331" s="44" t="s">
        <v>76</v>
      </c>
      <c r="M331" s="44"/>
      <c r="N331" s="48"/>
      <c r="O331" s="65">
        <v>0.1094</v>
      </c>
      <c r="P331" s="48" t="s">
        <v>78</v>
      </c>
      <c r="Q331" s="121"/>
      <c r="R331" s="125"/>
      <c r="S331" s="154"/>
      <c r="T331" s="44" t="s">
        <v>58</v>
      </c>
      <c r="U331" s="44" t="s">
        <v>54</v>
      </c>
      <c r="V331" s="44" t="s">
        <v>79</v>
      </c>
      <c r="W331" s="49" t="s">
        <v>58</v>
      </c>
    </row>
    <row r="332" spans="2:23" x14ac:dyDescent="0.2">
      <c r="B332" s="122"/>
      <c r="C332" s="121"/>
      <c r="D332" s="44" t="s">
        <v>82</v>
      </c>
      <c r="E332" s="123"/>
      <c r="F332" s="124"/>
      <c r="G332" s="45" t="s">
        <v>58</v>
      </c>
      <c r="H332" s="45" t="s">
        <v>58</v>
      </c>
      <c r="I332" s="44"/>
      <c r="J332" s="105" t="s">
        <v>58</v>
      </c>
      <c r="K332" s="44"/>
      <c r="L332" s="44" t="s">
        <v>76</v>
      </c>
      <c r="M332" s="44"/>
      <c r="N332" s="48"/>
      <c r="O332" s="65">
        <v>5.4800000000000001E-2</v>
      </c>
      <c r="P332" s="48" t="s">
        <v>78</v>
      </c>
      <c r="Q332" s="121"/>
      <c r="R332" s="125"/>
      <c r="S332" s="154"/>
      <c r="T332" s="44" t="s">
        <v>58</v>
      </c>
      <c r="U332" s="44" t="s">
        <v>54</v>
      </c>
      <c r="V332" s="44" t="s">
        <v>79</v>
      </c>
      <c r="W332" s="49" t="s">
        <v>58</v>
      </c>
    </row>
    <row r="333" spans="2:23" x14ac:dyDescent="0.2">
      <c r="B333" s="122"/>
      <c r="C333" s="121"/>
      <c r="D333" s="44" t="s">
        <v>84</v>
      </c>
      <c r="E333" s="123"/>
      <c r="F333" s="124"/>
      <c r="G333" s="45" t="s">
        <v>58</v>
      </c>
      <c r="H333" s="45" t="s">
        <v>58</v>
      </c>
      <c r="I333" s="44"/>
      <c r="J333" s="105" t="s">
        <v>58</v>
      </c>
      <c r="K333" s="44"/>
      <c r="L333" s="44" t="s">
        <v>76</v>
      </c>
      <c r="M333" s="44"/>
      <c r="N333" s="48"/>
      <c r="O333" s="65">
        <v>0.1094</v>
      </c>
      <c r="P333" s="48" t="s">
        <v>78</v>
      </c>
      <c r="Q333" s="121"/>
      <c r="R333" s="125"/>
      <c r="S333" s="154"/>
      <c r="T333" s="44" t="s">
        <v>58</v>
      </c>
      <c r="U333" s="44" t="s">
        <v>54</v>
      </c>
      <c r="V333" s="44" t="s">
        <v>79</v>
      </c>
      <c r="W333" s="49" t="s">
        <v>58</v>
      </c>
    </row>
    <row r="334" spans="2:23" x14ac:dyDescent="0.2">
      <c r="B334" s="122"/>
      <c r="C334" s="121"/>
      <c r="D334" s="44" t="s">
        <v>277</v>
      </c>
      <c r="E334" s="123"/>
      <c r="F334" s="124"/>
      <c r="G334" s="45" t="s">
        <v>58</v>
      </c>
      <c r="H334" s="45" t="s">
        <v>58</v>
      </c>
      <c r="I334" s="44"/>
      <c r="J334" s="105" t="s">
        <v>58</v>
      </c>
      <c r="K334" s="44"/>
      <c r="L334" s="44" t="s">
        <v>76</v>
      </c>
      <c r="M334" s="44"/>
      <c r="N334" s="48"/>
      <c r="O334" s="65">
        <v>1.83E-2</v>
      </c>
      <c r="P334" s="48" t="s">
        <v>78</v>
      </c>
      <c r="Q334" s="121"/>
      <c r="R334" s="125"/>
      <c r="S334" s="154"/>
      <c r="T334" s="44" t="s">
        <v>58</v>
      </c>
      <c r="U334" s="44" t="s">
        <v>54</v>
      </c>
      <c r="V334" s="44" t="s">
        <v>79</v>
      </c>
      <c r="W334" s="49" t="s">
        <v>58</v>
      </c>
    </row>
    <row r="335" spans="2:23" x14ac:dyDescent="0.2">
      <c r="B335" s="122"/>
      <c r="C335" s="121"/>
      <c r="D335" s="44" t="s">
        <v>87</v>
      </c>
      <c r="E335" s="123"/>
      <c r="F335" s="124"/>
      <c r="G335" s="45" t="s">
        <v>58</v>
      </c>
      <c r="H335" s="45" t="s">
        <v>58</v>
      </c>
      <c r="I335" s="44"/>
      <c r="J335" s="105" t="s">
        <v>58</v>
      </c>
      <c r="K335" s="44"/>
      <c r="L335" s="44" t="s">
        <v>76</v>
      </c>
      <c r="M335" s="44"/>
      <c r="N335" s="48"/>
      <c r="O335" s="65">
        <v>1.83E-2</v>
      </c>
      <c r="P335" s="48" t="s">
        <v>78</v>
      </c>
      <c r="Q335" s="121"/>
      <c r="R335" s="125"/>
      <c r="S335" s="154"/>
      <c r="T335" s="44" t="s">
        <v>58</v>
      </c>
      <c r="U335" s="44" t="s">
        <v>54</v>
      </c>
      <c r="V335" s="44" t="s">
        <v>79</v>
      </c>
      <c r="W335" s="49" t="s">
        <v>58</v>
      </c>
    </row>
    <row r="336" spans="2:23" x14ac:dyDescent="0.2">
      <c r="B336" s="122"/>
      <c r="C336" s="121"/>
      <c r="D336" s="44" t="s">
        <v>88</v>
      </c>
      <c r="E336" s="123"/>
      <c r="F336" s="124"/>
      <c r="G336" s="45" t="s">
        <v>58</v>
      </c>
      <c r="H336" s="45" t="s">
        <v>58</v>
      </c>
      <c r="I336" s="44"/>
      <c r="J336" s="105" t="s">
        <v>58</v>
      </c>
      <c r="K336" s="44"/>
      <c r="L336" s="44" t="s">
        <v>76</v>
      </c>
      <c r="M336" s="44"/>
      <c r="N336" s="48"/>
      <c r="O336" s="65">
        <v>1.1137999999999999</v>
      </c>
      <c r="P336" s="48" t="s">
        <v>78</v>
      </c>
      <c r="Q336" s="121"/>
      <c r="R336" s="125"/>
      <c r="S336" s="154"/>
      <c r="T336" s="44" t="s">
        <v>58</v>
      </c>
      <c r="U336" s="44" t="s">
        <v>54</v>
      </c>
      <c r="V336" s="44" t="s">
        <v>91</v>
      </c>
      <c r="W336" s="49"/>
    </row>
    <row r="337" spans="2:23" x14ac:dyDescent="0.2">
      <c r="B337" s="122"/>
      <c r="C337" s="121"/>
      <c r="D337" s="44" t="s">
        <v>93</v>
      </c>
      <c r="E337" s="123"/>
      <c r="F337" s="124"/>
      <c r="G337" s="45" t="s">
        <v>58</v>
      </c>
      <c r="H337" s="45" t="s">
        <v>58</v>
      </c>
      <c r="I337" s="44"/>
      <c r="J337" s="105" t="s">
        <v>58</v>
      </c>
      <c r="K337" s="44"/>
      <c r="L337" s="44" t="s">
        <v>76</v>
      </c>
      <c r="M337" s="44"/>
      <c r="N337" s="48"/>
      <c r="O337" s="65">
        <v>1.1137999999999999</v>
      </c>
      <c r="P337" s="48" t="s">
        <v>78</v>
      </c>
      <c r="Q337" s="121"/>
      <c r="R337" s="125"/>
      <c r="S337" s="154"/>
      <c r="T337" s="44" t="s">
        <v>58</v>
      </c>
      <c r="U337" s="44" t="s">
        <v>54</v>
      </c>
      <c r="V337" s="44" t="s">
        <v>91</v>
      </c>
      <c r="W337" s="49"/>
    </row>
    <row r="338" spans="2:23" x14ac:dyDescent="0.2">
      <c r="B338" s="122"/>
      <c r="C338" s="121"/>
      <c r="D338" s="44" t="s">
        <v>95</v>
      </c>
      <c r="E338" s="123"/>
      <c r="F338" s="124"/>
      <c r="G338" s="45" t="s">
        <v>58</v>
      </c>
      <c r="H338" s="45" t="s">
        <v>58</v>
      </c>
      <c r="I338" s="44"/>
      <c r="J338" s="105" t="s">
        <v>58</v>
      </c>
      <c r="K338" s="44"/>
      <c r="L338" s="44" t="s">
        <v>76</v>
      </c>
      <c r="M338" s="44"/>
      <c r="N338" s="48"/>
      <c r="O338" s="65">
        <v>2.1806999999999999</v>
      </c>
      <c r="P338" s="48" t="s">
        <v>78</v>
      </c>
      <c r="Q338" s="121"/>
      <c r="R338" s="125"/>
      <c r="S338" s="154"/>
      <c r="T338" s="44" t="s">
        <v>58</v>
      </c>
      <c r="U338" s="44" t="s">
        <v>54</v>
      </c>
      <c r="V338" s="44" t="s">
        <v>91</v>
      </c>
      <c r="W338" s="49"/>
    </row>
    <row r="339" spans="2:23" x14ac:dyDescent="0.2">
      <c r="B339" s="122"/>
      <c r="C339" s="121"/>
      <c r="D339" s="44" t="s">
        <v>97</v>
      </c>
      <c r="E339" s="123"/>
      <c r="F339" s="124"/>
      <c r="G339" s="45" t="s">
        <v>58</v>
      </c>
      <c r="H339" s="45" t="s">
        <v>58</v>
      </c>
      <c r="I339" s="44"/>
      <c r="J339" s="105" t="s">
        <v>58</v>
      </c>
      <c r="K339" s="44"/>
      <c r="L339" s="44" t="s">
        <v>76</v>
      </c>
      <c r="M339" s="44"/>
      <c r="N339" s="48"/>
      <c r="O339" s="65">
        <v>4.4553000000000003</v>
      </c>
      <c r="P339" s="48" t="s">
        <v>78</v>
      </c>
      <c r="Q339" s="121"/>
      <c r="R339" s="125"/>
      <c r="S339" s="154"/>
      <c r="T339" s="44" t="s">
        <v>58</v>
      </c>
      <c r="U339" s="44" t="s">
        <v>54</v>
      </c>
      <c r="V339" s="44" t="s">
        <v>91</v>
      </c>
      <c r="W339" s="49"/>
    </row>
    <row r="340" spans="2:23" x14ac:dyDescent="0.2">
      <c r="B340" s="122"/>
      <c r="C340" s="121"/>
      <c r="D340" s="44" t="s">
        <v>99</v>
      </c>
      <c r="E340" s="123"/>
      <c r="F340" s="124"/>
      <c r="G340" s="45" t="s">
        <v>58</v>
      </c>
      <c r="H340" s="45" t="s">
        <v>58</v>
      </c>
      <c r="I340" s="44"/>
      <c r="J340" s="105" t="s">
        <v>58</v>
      </c>
      <c r="K340" s="44"/>
      <c r="L340" s="44" t="s">
        <v>76</v>
      </c>
      <c r="M340" s="44"/>
      <c r="N340" s="48"/>
      <c r="O340" s="65">
        <v>12.3576</v>
      </c>
      <c r="P340" s="48" t="s">
        <v>78</v>
      </c>
      <c r="Q340" s="121"/>
      <c r="R340" s="125"/>
      <c r="S340" s="154"/>
      <c r="T340" s="44" t="s">
        <v>58</v>
      </c>
      <c r="U340" s="44" t="s">
        <v>54</v>
      </c>
      <c r="V340" s="44" t="s">
        <v>91</v>
      </c>
      <c r="W340" s="49"/>
    </row>
    <row r="341" spans="2:23" ht="13.5" thickBot="1" x14ac:dyDescent="0.25">
      <c r="B341" s="141"/>
      <c r="C341" s="142"/>
      <c r="D341" s="145" t="s">
        <v>100</v>
      </c>
      <c r="E341" s="143"/>
      <c r="F341" s="143"/>
      <c r="G341" s="146" t="s">
        <v>58</v>
      </c>
      <c r="H341" s="146" t="s">
        <v>58</v>
      </c>
      <c r="I341" s="145"/>
      <c r="J341" s="145" t="s">
        <v>58</v>
      </c>
      <c r="K341" s="145"/>
      <c r="L341" s="145" t="s">
        <v>76</v>
      </c>
      <c r="M341" s="145"/>
      <c r="N341" s="147"/>
      <c r="O341" s="148">
        <v>12.3576</v>
      </c>
      <c r="P341" s="147" t="s">
        <v>78</v>
      </c>
      <c r="Q341" s="142"/>
      <c r="R341" s="144"/>
      <c r="S341" s="155"/>
      <c r="T341" s="51" t="s">
        <v>58</v>
      </c>
      <c r="U341" s="51" t="s">
        <v>54</v>
      </c>
      <c r="V341" s="145" t="s">
        <v>91</v>
      </c>
      <c r="W341" s="149"/>
    </row>
    <row r="342" spans="2:23" ht="15" x14ac:dyDescent="0.2">
      <c r="B342" s="8"/>
      <c r="C342" s="78"/>
      <c r="D342" s="8"/>
      <c r="E342" s="8"/>
      <c r="F342" s="8"/>
      <c r="G342" s="8"/>
      <c r="H342" s="8"/>
      <c r="I342" s="8"/>
      <c r="J342" s="8"/>
    </row>
    <row r="343" spans="2:23" ht="15.75" x14ac:dyDescent="0.25">
      <c r="B343" s="115"/>
      <c r="C343" s="78"/>
      <c r="D343" s="8"/>
      <c r="E343" s="8"/>
      <c r="F343" s="8"/>
      <c r="G343" s="8"/>
      <c r="H343" s="8"/>
      <c r="I343" s="8"/>
      <c r="J343" s="8"/>
    </row>
    <row r="344" spans="2:23" ht="15.75" x14ac:dyDescent="0.25">
      <c r="B344" s="115" t="s">
        <v>294</v>
      </c>
      <c r="C344" s="117"/>
      <c r="D344" s="118"/>
      <c r="E344" s="8"/>
      <c r="F344" s="8"/>
      <c r="G344" s="8"/>
      <c r="H344" s="8"/>
      <c r="I344" s="8"/>
      <c r="J344" s="8"/>
    </row>
    <row r="345" spans="2:23" ht="15" x14ac:dyDescent="0.2">
      <c r="B345" s="8"/>
      <c r="C345" s="78"/>
      <c r="D345" s="8"/>
      <c r="E345" s="8"/>
      <c r="F345" s="8"/>
      <c r="G345" s="8"/>
      <c r="H345" s="8"/>
      <c r="I345" s="8"/>
      <c r="J345" s="8"/>
    </row>
    <row r="346" spans="2:23" ht="15.75" x14ac:dyDescent="0.25">
      <c r="B346" s="115" t="s">
        <v>261</v>
      </c>
      <c r="C346" s="78"/>
      <c r="D346" s="8"/>
      <c r="E346" s="8"/>
      <c r="F346" s="8"/>
      <c r="G346" s="8"/>
      <c r="H346" s="8"/>
      <c r="I346" s="8"/>
      <c r="J346" s="8"/>
    </row>
    <row r="347" spans="2:23" ht="15" x14ac:dyDescent="0.2">
      <c r="B347" s="8"/>
      <c r="C347" s="78"/>
      <c r="D347" s="8"/>
      <c r="E347" s="8"/>
      <c r="F347" s="8"/>
      <c r="G347" s="8"/>
      <c r="H347" s="8"/>
      <c r="I347" s="8"/>
      <c r="J347" s="8"/>
    </row>
    <row r="348" spans="2:23" ht="15.75" x14ac:dyDescent="0.25">
      <c r="B348" s="115" t="s">
        <v>264</v>
      </c>
      <c r="C348" s="78"/>
      <c r="D348" s="8"/>
      <c r="E348" s="8"/>
      <c r="F348" s="8"/>
      <c r="G348" s="8"/>
      <c r="H348" s="8"/>
      <c r="I348" s="8"/>
      <c r="J348" s="8"/>
    </row>
    <row r="349" spans="2:23" ht="15" x14ac:dyDescent="0.2">
      <c r="B349" s="8"/>
      <c r="C349" s="78"/>
      <c r="D349" s="8"/>
      <c r="E349" s="8"/>
      <c r="F349" s="8"/>
      <c r="G349" s="8"/>
      <c r="H349" s="8"/>
      <c r="I349" s="8"/>
      <c r="J349" s="8"/>
    </row>
    <row r="350" spans="2:23" ht="15" x14ac:dyDescent="0.2">
      <c r="B350" s="8"/>
      <c r="C350" s="78"/>
      <c r="D350" s="8"/>
      <c r="E350" s="8"/>
      <c r="F350" s="8"/>
      <c r="G350" s="8"/>
      <c r="H350" s="8"/>
      <c r="I350" s="8"/>
      <c r="J350" s="8"/>
    </row>
    <row r="351" spans="2:23" ht="15" x14ac:dyDescent="0.2">
      <c r="B351" s="8"/>
      <c r="C351" s="78"/>
      <c r="D351" s="8"/>
      <c r="E351" s="8"/>
      <c r="F351" s="8"/>
      <c r="G351" s="8"/>
      <c r="H351" s="8"/>
      <c r="I351" s="8"/>
      <c r="J351" s="8"/>
    </row>
    <row r="352" spans="2:23" ht="15" x14ac:dyDescent="0.2">
      <c r="B352" s="8"/>
      <c r="C352" s="78"/>
      <c r="D352" s="8"/>
      <c r="E352" s="8"/>
      <c r="F352" s="8"/>
      <c r="G352" s="8"/>
      <c r="H352" s="8"/>
      <c r="I352" s="8"/>
      <c r="J352" s="8"/>
    </row>
    <row r="353" spans="2:10" ht="15" x14ac:dyDescent="0.2">
      <c r="B353" s="8"/>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78"/>
      <c r="D360" s="8"/>
      <c r="E360" s="8"/>
      <c r="F360" s="8"/>
      <c r="G360" s="8"/>
      <c r="H360" s="8"/>
      <c r="I360" s="8"/>
      <c r="J360" s="8"/>
    </row>
    <row r="361" spans="2:10" ht="15" x14ac:dyDescent="0.2">
      <c r="B361" s="8"/>
      <c r="C361" s="78"/>
      <c r="D361" s="8"/>
      <c r="E361" s="8"/>
      <c r="F361" s="8"/>
      <c r="G361" s="8"/>
      <c r="H361" s="8"/>
      <c r="I361" s="8"/>
      <c r="J361" s="8"/>
    </row>
    <row r="362" spans="2:10" ht="15" x14ac:dyDescent="0.2">
      <c r="B362" s="8"/>
      <c r="C362" s="78"/>
      <c r="D362" s="8"/>
      <c r="E362" s="8"/>
      <c r="F362" s="8"/>
      <c r="G362" s="8"/>
      <c r="H362" s="8"/>
      <c r="I362" s="8"/>
      <c r="J362" s="8"/>
    </row>
    <row r="363" spans="2:10" ht="15" x14ac:dyDescent="0.2">
      <c r="B363" s="8"/>
      <c r="C363" s="78"/>
      <c r="D363" s="8"/>
      <c r="E363" s="8"/>
      <c r="F363" s="8"/>
      <c r="G363" s="8"/>
      <c r="H363" s="8"/>
      <c r="I363" s="8"/>
      <c r="J363" s="8"/>
    </row>
    <row r="364" spans="2:10" ht="15" x14ac:dyDescent="0.2">
      <c r="B364" s="8"/>
      <c r="C364" s="78"/>
      <c r="D364" s="8"/>
      <c r="E364" s="8"/>
      <c r="F364" s="8"/>
      <c r="G364" s="8"/>
      <c r="H364" s="8"/>
      <c r="I364" s="8"/>
      <c r="J364" s="8"/>
    </row>
    <row r="365" spans="2:10" ht="15" x14ac:dyDescent="0.2">
      <c r="B365" s="8"/>
      <c r="C365" s="78"/>
      <c r="D365" s="8"/>
      <c r="E365" s="8"/>
      <c r="F365" s="8"/>
      <c r="G365" s="8"/>
      <c r="H365" s="8"/>
      <c r="I365" s="8"/>
      <c r="J365" s="8"/>
    </row>
    <row r="366" spans="2:10" ht="15" x14ac:dyDescent="0.2">
      <c r="B366" s="8"/>
      <c r="C366" s="78"/>
      <c r="D366" s="8"/>
      <c r="E366" s="8"/>
      <c r="F366" s="8"/>
      <c r="G366" s="8"/>
      <c r="H366" s="8"/>
      <c r="I366" s="8"/>
      <c r="J366" s="8"/>
    </row>
    <row r="367" spans="2:10" ht="15" x14ac:dyDescent="0.2">
      <c r="B367" s="8"/>
      <c r="C367" s="78"/>
      <c r="D367" s="8"/>
      <c r="E367" s="8"/>
      <c r="F367" s="8"/>
      <c r="G367" s="8"/>
      <c r="H367" s="8"/>
      <c r="I367" s="8"/>
      <c r="J367" s="8"/>
    </row>
    <row r="368" spans="2:10" ht="15" x14ac:dyDescent="0.2">
      <c r="B368" s="8"/>
      <c r="C368" s="78"/>
      <c r="D368" s="8"/>
      <c r="E368" s="8"/>
      <c r="F368" s="8"/>
      <c r="G368" s="8"/>
      <c r="H368" s="8"/>
      <c r="I368" s="8"/>
      <c r="J368" s="8"/>
    </row>
    <row r="369" spans="2:10" ht="15" x14ac:dyDescent="0.2">
      <c r="B369" s="8"/>
      <c r="C369" s="78"/>
      <c r="D369" s="8"/>
      <c r="E369" s="8"/>
      <c r="F369" s="8"/>
      <c r="G369" s="8"/>
      <c r="H369" s="8"/>
      <c r="I369" s="8"/>
      <c r="J369" s="8"/>
    </row>
    <row r="370" spans="2:10" ht="15" x14ac:dyDescent="0.2">
      <c r="B370" s="8"/>
      <c r="C370" s="78"/>
      <c r="D370" s="8"/>
      <c r="E370" s="8"/>
      <c r="F370" s="8"/>
      <c r="G370" s="8"/>
      <c r="H370" s="8"/>
      <c r="I370" s="8"/>
      <c r="J370" s="8"/>
    </row>
    <row r="371" spans="2:10" ht="15" x14ac:dyDescent="0.2">
      <c r="B371" s="8"/>
      <c r="C371" s="78"/>
      <c r="D371" s="8"/>
      <c r="E371" s="8"/>
      <c r="F371" s="8"/>
      <c r="G371" s="8"/>
      <c r="H371" s="8"/>
      <c r="I371" s="8"/>
      <c r="J371" s="8"/>
    </row>
    <row r="372" spans="2:10" ht="15" x14ac:dyDescent="0.2">
      <c r="B372" s="8"/>
      <c r="C372" s="8"/>
      <c r="D372" s="8"/>
      <c r="E372" s="8"/>
      <c r="F372" s="8"/>
      <c r="G372" s="8"/>
      <c r="H372" s="8"/>
      <c r="I372" s="8"/>
      <c r="J372" s="8"/>
    </row>
    <row r="373" spans="2:10" ht="15" x14ac:dyDescent="0.2">
      <c r="B373" s="8"/>
      <c r="C373" s="8"/>
      <c r="D373" s="8"/>
      <c r="E373" s="8"/>
      <c r="F373" s="8"/>
      <c r="G373" s="8"/>
      <c r="H373" s="8"/>
      <c r="I373" s="8"/>
      <c r="J373" s="8"/>
    </row>
    <row r="374" spans="2:10" ht="15" x14ac:dyDescent="0.2">
      <c r="B374" s="8"/>
      <c r="C374" s="8"/>
      <c r="D374" s="8"/>
      <c r="E374" s="8"/>
      <c r="F374" s="8"/>
      <c r="G374" s="8"/>
      <c r="H374" s="8"/>
      <c r="I374" s="8"/>
      <c r="J374" s="8"/>
    </row>
    <row r="375" spans="2:10" ht="15" x14ac:dyDescent="0.2">
      <c r="B375" s="8"/>
      <c r="C375" s="8"/>
      <c r="D375" s="8"/>
      <c r="E375" s="8"/>
      <c r="F375" s="8"/>
      <c r="G375" s="8"/>
      <c r="H375" s="8"/>
      <c r="I375" s="8"/>
      <c r="J375" s="8"/>
    </row>
    <row r="376" spans="2:10" ht="15" x14ac:dyDescent="0.2">
      <c r="D376" s="8"/>
      <c r="E376" s="8"/>
      <c r="F376" s="8"/>
      <c r="G376" s="8"/>
      <c r="H376" s="8"/>
      <c r="I376" s="8"/>
      <c r="J376" s="8"/>
    </row>
  </sheetData>
  <sheetProtection formatCells="0" formatColumns="0" formatRows="0"/>
  <mergeCells count="49">
    <mergeCell ref="S313:S322"/>
    <mergeCell ref="S280:S289"/>
    <mergeCell ref="R290:R295"/>
    <mergeCell ref="S296:S305"/>
    <mergeCell ref="R232:R236"/>
    <mergeCell ref="S237:S248"/>
    <mergeCell ref="R249:R256"/>
    <mergeCell ref="R306:R312"/>
    <mergeCell ref="S257:S268"/>
    <mergeCell ref="R269:R279"/>
    <mergeCell ref="S194:S199"/>
    <mergeCell ref="S200:S202"/>
    <mergeCell ref="S203:S205"/>
    <mergeCell ref="R206:R213"/>
    <mergeCell ref="S214:S231"/>
    <mergeCell ref="S138:S149"/>
    <mergeCell ref="S159:S170"/>
    <mergeCell ref="R171:R176"/>
    <mergeCell ref="S177:S186"/>
    <mergeCell ref="R187:R193"/>
    <mergeCell ref="R100:R106"/>
    <mergeCell ref="S107:S118"/>
    <mergeCell ref="R119:R124"/>
    <mergeCell ref="R126:R131"/>
    <mergeCell ref="R132:R137"/>
    <mergeCell ref="U11:V11"/>
    <mergeCell ref="B10:D10"/>
    <mergeCell ref="E10:I10"/>
    <mergeCell ref="L10:T10"/>
    <mergeCell ref="J11:K11"/>
    <mergeCell ref="B11:D11"/>
    <mergeCell ref="E11:I11"/>
    <mergeCell ref="L11:T11"/>
    <mergeCell ref="R323:R329"/>
    <mergeCell ref="S330:S341"/>
    <mergeCell ref="W12:W13"/>
    <mergeCell ref="J12:J13"/>
    <mergeCell ref="K12:K13"/>
    <mergeCell ref="L12:L13"/>
    <mergeCell ref="U12:U13"/>
    <mergeCell ref="V12:V13"/>
    <mergeCell ref="R52:R59"/>
    <mergeCell ref="R61:R62"/>
    <mergeCell ref="R63:R82"/>
    <mergeCell ref="S84:S99"/>
    <mergeCell ref="R14:R23"/>
    <mergeCell ref="S24:S35"/>
    <mergeCell ref="R36:R41"/>
    <mergeCell ref="S42:S51"/>
  </mergeCells>
  <phoneticPr fontId="10" type="noConversion"/>
  <dataValidations count="7">
    <dataValidation type="list" allowBlank="1" showInputMessage="1" showErrorMessage="1" sqref="WVJ983337:WVJ983356 L65833:L65852 IX65833:IX65852 ST65833:ST65852 ACP65833:ACP65852 AML65833:AML65852 AWH65833:AWH65852 BGD65833:BGD65852 BPZ65833:BPZ65852 BZV65833:BZV65852 CJR65833:CJR65852 CTN65833:CTN65852 DDJ65833:DDJ65852 DNF65833:DNF65852 DXB65833:DXB65852 EGX65833:EGX65852 EQT65833:EQT65852 FAP65833:FAP65852 FKL65833:FKL65852 FUH65833:FUH65852 GED65833:GED65852 GNZ65833:GNZ65852 GXV65833:GXV65852 HHR65833:HHR65852 HRN65833:HRN65852 IBJ65833:IBJ65852 ILF65833:ILF65852 IVB65833:IVB65852 JEX65833:JEX65852 JOT65833:JOT65852 JYP65833:JYP65852 KIL65833:KIL65852 KSH65833:KSH65852 LCD65833:LCD65852 LLZ65833:LLZ65852 LVV65833:LVV65852 MFR65833:MFR65852 MPN65833:MPN65852 MZJ65833:MZJ65852 NJF65833:NJF65852 NTB65833:NTB65852 OCX65833:OCX65852 OMT65833:OMT65852 OWP65833:OWP65852 PGL65833:PGL65852 PQH65833:PQH65852 QAD65833:QAD65852 QJZ65833:QJZ65852 QTV65833:QTV65852 RDR65833:RDR65852 RNN65833:RNN65852 RXJ65833:RXJ65852 SHF65833:SHF65852 SRB65833:SRB65852 TAX65833:TAX65852 TKT65833:TKT65852 TUP65833:TUP65852 UEL65833:UEL65852 UOH65833:UOH65852 UYD65833:UYD65852 VHZ65833:VHZ65852 VRV65833:VRV65852 WBR65833:WBR65852 WLN65833:WLN65852 WVJ65833:WVJ65852 L131369:L131388 IX131369:IX131388 ST131369:ST131388 ACP131369:ACP131388 AML131369:AML131388 AWH131369:AWH131388 BGD131369:BGD131388 BPZ131369:BPZ131388 BZV131369:BZV131388 CJR131369:CJR131388 CTN131369:CTN131388 DDJ131369:DDJ131388 DNF131369:DNF131388 DXB131369:DXB131388 EGX131369:EGX131388 EQT131369:EQT131388 FAP131369:FAP131388 FKL131369:FKL131388 FUH131369:FUH131388 GED131369:GED131388 GNZ131369:GNZ131388 GXV131369:GXV131388 HHR131369:HHR131388 HRN131369:HRN131388 IBJ131369:IBJ131388 ILF131369:ILF131388 IVB131369:IVB131388 JEX131369:JEX131388 JOT131369:JOT131388 JYP131369:JYP131388 KIL131369:KIL131388 KSH131369:KSH131388 LCD131369:LCD131388 LLZ131369:LLZ131388 LVV131369:LVV131388 MFR131369:MFR131388 MPN131369:MPN131388 MZJ131369:MZJ131388 NJF131369:NJF131388 NTB131369:NTB131388 OCX131369:OCX131388 OMT131369:OMT131388 OWP131369:OWP131388 PGL131369:PGL131388 PQH131369:PQH131388 QAD131369:QAD131388 QJZ131369:QJZ131388 QTV131369:QTV131388 RDR131369:RDR131388 RNN131369:RNN131388 RXJ131369:RXJ131388 SHF131369:SHF131388 SRB131369:SRB131388 TAX131369:TAX131388 TKT131369:TKT131388 TUP131369:TUP131388 UEL131369:UEL131388 UOH131369:UOH131388 UYD131369:UYD131388 VHZ131369:VHZ131388 VRV131369:VRV131388 WBR131369:WBR131388 WLN131369:WLN131388 WVJ131369:WVJ131388 L196905:L196924 IX196905:IX196924 ST196905:ST196924 ACP196905:ACP196924 AML196905:AML196924 AWH196905:AWH196924 BGD196905:BGD196924 BPZ196905:BPZ196924 BZV196905:BZV196924 CJR196905:CJR196924 CTN196905:CTN196924 DDJ196905:DDJ196924 DNF196905:DNF196924 DXB196905:DXB196924 EGX196905:EGX196924 EQT196905:EQT196924 FAP196905:FAP196924 FKL196905:FKL196924 FUH196905:FUH196924 GED196905:GED196924 GNZ196905:GNZ196924 GXV196905:GXV196924 HHR196905:HHR196924 HRN196905:HRN196924 IBJ196905:IBJ196924 ILF196905:ILF196924 IVB196905:IVB196924 JEX196905:JEX196924 JOT196905:JOT196924 JYP196905:JYP196924 KIL196905:KIL196924 KSH196905:KSH196924 LCD196905:LCD196924 LLZ196905:LLZ196924 LVV196905:LVV196924 MFR196905:MFR196924 MPN196905:MPN196924 MZJ196905:MZJ196924 NJF196905:NJF196924 NTB196905:NTB196924 OCX196905:OCX196924 OMT196905:OMT196924 OWP196905:OWP196924 PGL196905:PGL196924 PQH196905:PQH196924 QAD196905:QAD196924 QJZ196905:QJZ196924 QTV196905:QTV196924 RDR196905:RDR196924 RNN196905:RNN196924 RXJ196905:RXJ196924 SHF196905:SHF196924 SRB196905:SRB196924 TAX196905:TAX196924 TKT196905:TKT196924 TUP196905:TUP196924 UEL196905:UEL196924 UOH196905:UOH196924 UYD196905:UYD196924 VHZ196905:VHZ196924 VRV196905:VRV196924 WBR196905:WBR196924 WLN196905:WLN196924 WVJ196905:WVJ196924 L262441:L262460 IX262441:IX262460 ST262441:ST262460 ACP262441:ACP262460 AML262441:AML262460 AWH262441:AWH262460 BGD262441:BGD262460 BPZ262441:BPZ262460 BZV262441:BZV262460 CJR262441:CJR262460 CTN262441:CTN262460 DDJ262441:DDJ262460 DNF262441:DNF262460 DXB262441:DXB262460 EGX262441:EGX262460 EQT262441:EQT262460 FAP262441:FAP262460 FKL262441:FKL262460 FUH262441:FUH262460 GED262441:GED262460 GNZ262441:GNZ262460 GXV262441:GXV262460 HHR262441:HHR262460 HRN262441:HRN262460 IBJ262441:IBJ262460 ILF262441:ILF262460 IVB262441:IVB262460 JEX262441:JEX262460 JOT262441:JOT262460 JYP262441:JYP262460 KIL262441:KIL262460 KSH262441:KSH262460 LCD262441:LCD262460 LLZ262441:LLZ262460 LVV262441:LVV262460 MFR262441:MFR262460 MPN262441:MPN262460 MZJ262441:MZJ262460 NJF262441:NJF262460 NTB262441:NTB262460 OCX262441:OCX262460 OMT262441:OMT262460 OWP262441:OWP262460 PGL262441:PGL262460 PQH262441:PQH262460 QAD262441:QAD262460 QJZ262441:QJZ262460 QTV262441:QTV262460 RDR262441:RDR262460 RNN262441:RNN262460 RXJ262441:RXJ262460 SHF262441:SHF262460 SRB262441:SRB262460 TAX262441:TAX262460 TKT262441:TKT262460 TUP262441:TUP262460 UEL262441:UEL262460 UOH262441:UOH262460 UYD262441:UYD262460 VHZ262441:VHZ262460 VRV262441:VRV262460 WBR262441:WBR262460 WLN262441:WLN262460 WVJ262441:WVJ262460 L327977:L327996 IX327977:IX327996 ST327977:ST327996 ACP327977:ACP327996 AML327977:AML327996 AWH327977:AWH327996 BGD327977:BGD327996 BPZ327977:BPZ327996 BZV327977:BZV327996 CJR327977:CJR327996 CTN327977:CTN327996 DDJ327977:DDJ327996 DNF327977:DNF327996 DXB327977:DXB327996 EGX327977:EGX327996 EQT327977:EQT327996 FAP327977:FAP327996 FKL327977:FKL327996 FUH327977:FUH327996 GED327977:GED327996 GNZ327977:GNZ327996 GXV327977:GXV327996 HHR327977:HHR327996 HRN327977:HRN327996 IBJ327977:IBJ327996 ILF327977:ILF327996 IVB327977:IVB327996 JEX327977:JEX327996 JOT327977:JOT327996 JYP327977:JYP327996 KIL327977:KIL327996 KSH327977:KSH327996 LCD327977:LCD327996 LLZ327977:LLZ327996 LVV327977:LVV327996 MFR327977:MFR327996 MPN327977:MPN327996 MZJ327977:MZJ327996 NJF327977:NJF327996 NTB327977:NTB327996 OCX327977:OCX327996 OMT327977:OMT327996 OWP327977:OWP327996 PGL327977:PGL327996 PQH327977:PQH327996 QAD327977:QAD327996 QJZ327977:QJZ327996 QTV327977:QTV327996 RDR327977:RDR327996 RNN327977:RNN327996 RXJ327977:RXJ327996 SHF327977:SHF327996 SRB327977:SRB327996 TAX327977:TAX327996 TKT327977:TKT327996 TUP327977:TUP327996 UEL327977:UEL327996 UOH327977:UOH327996 UYD327977:UYD327996 VHZ327977:VHZ327996 VRV327977:VRV327996 WBR327977:WBR327996 WLN327977:WLN327996 WVJ327977:WVJ327996 L393513:L393532 IX393513:IX393532 ST393513:ST393532 ACP393513:ACP393532 AML393513:AML393532 AWH393513:AWH393532 BGD393513:BGD393532 BPZ393513:BPZ393532 BZV393513:BZV393532 CJR393513:CJR393532 CTN393513:CTN393532 DDJ393513:DDJ393532 DNF393513:DNF393532 DXB393513:DXB393532 EGX393513:EGX393532 EQT393513:EQT393532 FAP393513:FAP393532 FKL393513:FKL393532 FUH393513:FUH393532 GED393513:GED393532 GNZ393513:GNZ393532 GXV393513:GXV393532 HHR393513:HHR393532 HRN393513:HRN393532 IBJ393513:IBJ393532 ILF393513:ILF393532 IVB393513:IVB393532 JEX393513:JEX393532 JOT393513:JOT393532 JYP393513:JYP393532 KIL393513:KIL393532 KSH393513:KSH393532 LCD393513:LCD393532 LLZ393513:LLZ393532 LVV393513:LVV393532 MFR393513:MFR393532 MPN393513:MPN393532 MZJ393513:MZJ393532 NJF393513:NJF393532 NTB393513:NTB393532 OCX393513:OCX393532 OMT393513:OMT393532 OWP393513:OWP393532 PGL393513:PGL393532 PQH393513:PQH393532 QAD393513:QAD393532 QJZ393513:QJZ393532 QTV393513:QTV393532 RDR393513:RDR393532 RNN393513:RNN393532 RXJ393513:RXJ393532 SHF393513:SHF393532 SRB393513:SRB393532 TAX393513:TAX393532 TKT393513:TKT393532 TUP393513:TUP393532 UEL393513:UEL393532 UOH393513:UOH393532 UYD393513:UYD393532 VHZ393513:VHZ393532 VRV393513:VRV393532 WBR393513:WBR393532 WLN393513:WLN393532 WVJ393513:WVJ393532 L459049:L459068 IX459049:IX459068 ST459049:ST459068 ACP459049:ACP459068 AML459049:AML459068 AWH459049:AWH459068 BGD459049:BGD459068 BPZ459049:BPZ459068 BZV459049:BZV459068 CJR459049:CJR459068 CTN459049:CTN459068 DDJ459049:DDJ459068 DNF459049:DNF459068 DXB459049:DXB459068 EGX459049:EGX459068 EQT459049:EQT459068 FAP459049:FAP459068 FKL459049:FKL459068 FUH459049:FUH459068 GED459049:GED459068 GNZ459049:GNZ459068 GXV459049:GXV459068 HHR459049:HHR459068 HRN459049:HRN459068 IBJ459049:IBJ459068 ILF459049:ILF459068 IVB459049:IVB459068 JEX459049:JEX459068 JOT459049:JOT459068 JYP459049:JYP459068 KIL459049:KIL459068 KSH459049:KSH459068 LCD459049:LCD459068 LLZ459049:LLZ459068 LVV459049:LVV459068 MFR459049:MFR459068 MPN459049:MPN459068 MZJ459049:MZJ459068 NJF459049:NJF459068 NTB459049:NTB459068 OCX459049:OCX459068 OMT459049:OMT459068 OWP459049:OWP459068 PGL459049:PGL459068 PQH459049:PQH459068 QAD459049:QAD459068 QJZ459049:QJZ459068 QTV459049:QTV459068 RDR459049:RDR459068 RNN459049:RNN459068 RXJ459049:RXJ459068 SHF459049:SHF459068 SRB459049:SRB459068 TAX459049:TAX459068 TKT459049:TKT459068 TUP459049:TUP459068 UEL459049:UEL459068 UOH459049:UOH459068 UYD459049:UYD459068 VHZ459049:VHZ459068 VRV459049:VRV459068 WBR459049:WBR459068 WLN459049:WLN459068 WVJ459049:WVJ459068 L524585:L524604 IX524585:IX524604 ST524585:ST524604 ACP524585:ACP524604 AML524585:AML524604 AWH524585:AWH524604 BGD524585:BGD524604 BPZ524585:BPZ524604 BZV524585:BZV524604 CJR524585:CJR524604 CTN524585:CTN524604 DDJ524585:DDJ524604 DNF524585:DNF524604 DXB524585:DXB524604 EGX524585:EGX524604 EQT524585:EQT524604 FAP524585:FAP524604 FKL524585:FKL524604 FUH524585:FUH524604 GED524585:GED524604 GNZ524585:GNZ524604 GXV524585:GXV524604 HHR524585:HHR524604 HRN524585:HRN524604 IBJ524585:IBJ524604 ILF524585:ILF524604 IVB524585:IVB524604 JEX524585:JEX524604 JOT524585:JOT524604 JYP524585:JYP524604 KIL524585:KIL524604 KSH524585:KSH524604 LCD524585:LCD524604 LLZ524585:LLZ524604 LVV524585:LVV524604 MFR524585:MFR524604 MPN524585:MPN524604 MZJ524585:MZJ524604 NJF524585:NJF524604 NTB524585:NTB524604 OCX524585:OCX524604 OMT524585:OMT524604 OWP524585:OWP524604 PGL524585:PGL524604 PQH524585:PQH524604 QAD524585:QAD524604 QJZ524585:QJZ524604 QTV524585:QTV524604 RDR524585:RDR524604 RNN524585:RNN524604 RXJ524585:RXJ524604 SHF524585:SHF524604 SRB524585:SRB524604 TAX524585:TAX524604 TKT524585:TKT524604 TUP524585:TUP524604 UEL524585:UEL524604 UOH524585:UOH524604 UYD524585:UYD524604 VHZ524585:VHZ524604 VRV524585:VRV524604 WBR524585:WBR524604 WLN524585:WLN524604 WVJ524585:WVJ524604 L590121:L590140 IX590121:IX590140 ST590121:ST590140 ACP590121:ACP590140 AML590121:AML590140 AWH590121:AWH590140 BGD590121:BGD590140 BPZ590121:BPZ590140 BZV590121:BZV590140 CJR590121:CJR590140 CTN590121:CTN590140 DDJ590121:DDJ590140 DNF590121:DNF590140 DXB590121:DXB590140 EGX590121:EGX590140 EQT590121:EQT590140 FAP590121:FAP590140 FKL590121:FKL590140 FUH590121:FUH590140 GED590121:GED590140 GNZ590121:GNZ590140 GXV590121:GXV590140 HHR590121:HHR590140 HRN590121:HRN590140 IBJ590121:IBJ590140 ILF590121:ILF590140 IVB590121:IVB590140 JEX590121:JEX590140 JOT590121:JOT590140 JYP590121:JYP590140 KIL590121:KIL590140 KSH590121:KSH590140 LCD590121:LCD590140 LLZ590121:LLZ590140 LVV590121:LVV590140 MFR590121:MFR590140 MPN590121:MPN590140 MZJ590121:MZJ590140 NJF590121:NJF590140 NTB590121:NTB590140 OCX590121:OCX590140 OMT590121:OMT590140 OWP590121:OWP590140 PGL590121:PGL590140 PQH590121:PQH590140 QAD590121:QAD590140 QJZ590121:QJZ590140 QTV590121:QTV590140 RDR590121:RDR590140 RNN590121:RNN590140 RXJ590121:RXJ590140 SHF590121:SHF590140 SRB590121:SRB590140 TAX590121:TAX590140 TKT590121:TKT590140 TUP590121:TUP590140 UEL590121:UEL590140 UOH590121:UOH590140 UYD590121:UYD590140 VHZ590121:VHZ590140 VRV590121:VRV590140 WBR590121:WBR590140 WLN590121:WLN590140 WVJ590121:WVJ590140 L655657:L655676 IX655657:IX655676 ST655657:ST655676 ACP655657:ACP655676 AML655657:AML655676 AWH655657:AWH655676 BGD655657:BGD655676 BPZ655657:BPZ655676 BZV655657:BZV655676 CJR655657:CJR655676 CTN655657:CTN655676 DDJ655657:DDJ655676 DNF655657:DNF655676 DXB655657:DXB655676 EGX655657:EGX655676 EQT655657:EQT655676 FAP655657:FAP655676 FKL655657:FKL655676 FUH655657:FUH655676 GED655657:GED655676 GNZ655657:GNZ655676 GXV655657:GXV655676 HHR655657:HHR655676 HRN655657:HRN655676 IBJ655657:IBJ655676 ILF655657:ILF655676 IVB655657:IVB655676 JEX655657:JEX655676 JOT655657:JOT655676 JYP655657:JYP655676 KIL655657:KIL655676 KSH655657:KSH655676 LCD655657:LCD655676 LLZ655657:LLZ655676 LVV655657:LVV655676 MFR655657:MFR655676 MPN655657:MPN655676 MZJ655657:MZJ655676 NJF655657:NJF655676 NTB655657:NTB655676 OCX655657:OCX655676 OMT655657:OMT655676 OWP655657:OWP655676 PGL655657:PGL655676 PQH655657:PQH655676 QAD655657:QAD655676 QJZ655657:QJZ655676 QTV655657:QTV655676 RDR655657:RDR655676 RNN655657:RNN655676 RXJ655657:RXJ655676 SHF655657:SHF655676 SRB655657:SRB655676 TAX655657:TAX655676 TKT655657:TKT655676 TUP655657:TUP655676 UEL655657:UEL655676 UOH655657:UOH655676 UYD655657:UYD655676 VHZ655657:VHZ655676 VRV655657:VRV655676 WBR655657:WBR655676 WLN655657:WLN655676 WVJ655657:WVJ655676 L721193:L721212 IX721193:IX721212 ST721193:ST721212 ACP721193:ACP721212 AML721193:AML721212 AWH721193:AWH721212 BGD721193:BGD721212 BPZ721193:BPZ721212 BZV721193:BZV721212 CJR721193:CJR721212 CTN721193:CTN721212 DDJ721193:DDJ721212 DNF721193:DNF721212 DXB721193:DXB721212 EGX721193:EGX721212 EQT721193:EQT721212 FAP721193:FAP721212 FKL721193:FKL721212 FUH721193:FUH721212 GED721193:GED721212 GNZ721193:GNZ721212 GXV721193:GXV721212 HHR721193:HHR721212 HRN721193:HRN721212 IBJ721193:IBJ721212 ILF721193:ILF721212 IVB721193:IVB721212 JEX721193:JEX721212 JOT721193:JOT721212 JYP721193:JYP721212 KIL721193:KIL721212 KSH721193:KSH721212 LCD721193:LCD721212 LLZ721193:LLZ721212 LVV721193:LVV721212 MFR721193:MFR721212 MPN721193:MPN721212 MZJ721193:MZJ721212 NJF721193:NJF721212 NTB721193:NTB721212 OCX721193:OCX721212 OMT721193:OMT721212 OWP721193:OWP721212 PGL721193:PGL721212 PQH721193:PQH721212 QAD721193:QAD721212 QJZ721193:QJZ721212 QTV721193:QTV721212 RDR721193:RDR721212 RNN721193:RNN721212 RXJ721193:RXJ721212 SHF721193:SHF721212 SRB721193:SRB721212 TAX721193:TAX721212 TKT721193:TKT721212 TUP721193:TUP721212 UEL721193:UEL721212 UOH721193:UOH721212 UYD721193:UYD721212 VHZ721193:VHZ721212 VRV721193:VRV721212 WBR721193:WBR721212 WLN721193:WLN721212 WVJ721193:WVJ721212 L786729:L786748 IX786729:IX786748 ST786729:ST786748 ACP786729:ACP786748 AML786729:AML786748 AWH786729:AWH786748 BGD786729:BGD786748 BPZ786729:BPZ786748 BZV786729:BZV786748 CJR786729:CJR786748 CTN786729:CTN786748 DDJ786729:DDJ786748 DNF786729:DNF786748 DXB786729:DXB786748 EGX786729:EGX786748 EQT786729:EQT786748 FAP786729:FAP786748 FKL786729:FKL786748 FUH786729:FUH786748 GED786729:GED786748 GNZ786729:GNZ786748 GXV786729:GXV786748 HHR786729:HHR786748 HRN786729:HRN786748 IBJ786729:IBJ786748 ILF786729:ILF786748 IVB786729:IVB786748 JEX786729:JEX786748 JOT786729:JOT786748 JYP786729:JYP786748 KIL786729:KIL786748 KSH786729:KSH786748 LCD786729:LCD786748 LLZ786729:LLZ786748 LVV786729:LVV786748 MFR786729:MFR786748 MPN786729:MPN786748 MZJ786729:MZJ786748 NJF786729:NJF786748 NTB786729:NTB786748 OCX786729:OCX786748 OMT786729:OMT786748 OWP786729:OWP786748 PGL786729:PGL786748 PQH786729:PQH786748 QAD786729:QAD786748 QJZ786729:QJZ786748 QTV786729:QTV786748 RDR786729:RDR786748 RNN786729:RNN786748 RXJ786729:RXJ786748 SHF786729:SHF786748 SRB786729:SRB786748 TAX786729:TAX786748 TKT786729:TKT786748 TUP786729:TUP786748 UEL786729:UEL786748 UOH786729:UOH786748 UYD786729:UYD786748 VHZ786729:VHZ786748 VRV786729:VRV786748 WBR786729:WBR786748 WLN786729:WLN786748 WVJ786729:WVJ786748 L852265:L852284 IX852265:IX852284 ST852265:ST852284 ACP852265:ACP852284 AML852265:AML852284 AWH852265:AWH852284 BGD852265:BGD852284 BPZ852265:BPZ852284 BZV852265:BZV852284 CJR852265:CJR852284 CTN852265:CTN852284 DDJ852265:DDJ852284 DNF852265:DNF852284 DXB852265:DXB852284 EGX852265:EGX852284 EQT852265:EQT852284 FAP852265:FAP852284 FKL852265:FKL852284 FUH852265:FUH852284 GED852265:GED852284 GNZ852265:GNZ852284 GXV852265:GXV852284 HHR852265:HHR852284 HRN852265:HRN852284 IBJ852265:IBJ852284 ILF852265:ILF852284 IVB852265:IVB852284 JEX852265:JEX852284 JOT852265:JOT852284 JYP852265:JYP852284 KIL852265:KIL852284 KSH852265:KSH852284 LCD852265:LCD852284 LLZ852265:LLZ852284 LVV852265:LVV852284 MFR852265:MFR852284 MPN852265:MPN852284 MZJ852265:MZJ852284 NJF852265:NJF852284 NTB852265:NTB852284 OCX852265:OCX852284 OMT852265:OMT852284 OWP852265:OWP852284 PGL852265:PGL852284 PQH852265:PQH852284 QAD852265:QAD852284 QJZ852265:QJZ852284 QTV852265:QTV852284 RDR852265:RDR852284 RNN852265:RNN852284 RXJ852265:RXJ852284 SHF852265:SHF852284 SRB852265:SRB852284 TAX852265:TAX852284 TKT852265:TKT852284 TUP852265:TUP852284 UEL852265:UEL852284 UOH852265:UOH852284 UYD852265:UYD852284 VHZ852265:VHZ852284 VRV852265:VRV852284 WBR852265:WBR852284 WLN852265:WLN852284 WVJ852265:WVJ852284 L917801:L917820 IX917801:IX917820 ST917801:ST917820 ACP917801:ACP917820 AML917801:AML917820 AWH917801:AWH917820 BGD917801:BGD917820 BPZ917801:BPZ917820 BZV917801:BZV917820 CJR917801:CJR917820 CTN917801:CTN917820 DDJ917801:DDJ917820 DNF917801:DNF917820 DXB917801:DXB917820 EGX917801:EGX917820 EQT917801:EQT917820 FAP917801:FAP917820 FKL917801:FKL917820 FUH917801:FUH917820 GED917801:GED917820 GNZ917801:GNZ917820 GXV917801:GXV917820 HHR917801:HHR917820 HRN917801:HRN917820 IBJ917801:IBJ917820 ILF917801:ILF917820 IVB917801:IVB917820 JEX917801:JEX917820 JOT917801:JOT917820 JYP917801:JYP917820 KIL917801:KIL917820 KSH917801:KSH917820 LCD917801:LCD917820 LLZ917801:LLZ917820 LVV917801:LVV917820 MFR917801:MFR917820 MPN917801:MPN917820 MZJ917801:MZJ917820 NJF917801:NJF917820 NTB917801:NTB917820 OCX917801:OCX917820 OMT917801:OMT917820 OWP917801:OWP917820 PGL917801:PGL917820 PQH917801:PQH917820 QAD917801:QAD917820 QJZ917801:QJZ917820 QTV917801:QTV917820 RDR917801:RDR917820 RNN917801:RNN917820 RXJ917801:RXJ917820 SHF917801:SHF917820 SRB917801:SRB917820 TAX917801:TAX917820 TKT917801:TKT917820 TUP917801:TUP917820 UEL917801:UEL917820 UOH917801:UOH917820 UYD917801:UYD917820 VHZ917801:VHZ917820 VRV917801:VRV917820 WBR917801:WBR917820 WLN917801:WLN917820 WVJ917801:WVJ917820 L983337:L983356 IX983337:IX983356 ST983337:ST983356 ACP983337:ACP983356 AML983337:AML983356 AWH983337:AWH983356 BGD983337:BGD983356 BPZ983337:BPZ983356 BZV983337:BZV983356 CJR983337:CJR983356 CTN983337:CTN983356 DDJ983337:DDJ983356 DNF983337:DNF983356 DXB983337:DXB983356 EGX983337:EGX983356 EQT983337:EQT983356 FAP983337:FAP983356 FKL983337:FKL983356 FUH983337:FUH983356 GED983337:GED983356 GNZ983337:GNZ983356 GXV983337:GXV983356 HHR983337:HHR983356 HRN983337:HRN983356 IBJ983337:IBJ983356 ILF983337:ILF983356 IVB983337:IVB983356 JEX983337:JEX983356 JOT983337:JOT983356 JYP983337:JYP983356 KIL983337:KIL983356 KSH983337:KSH983356 LCD983337:LCD983356 LLZ983337:LLZ983356 LVV983337:LVV983356 MFR983337:MFR983356 MPN983337:MPN983356 MZJ983337:MZJ983356 NJF983337:NJF983356 NTB983337:NTB983356 OCX983337:OCX983356 OMT983337:OMT983356 OWP983337:OWP983356 PGL983337:PGL983356 PQH983337:PQH983356 QAD983337:QAD983356 QJZ983337:QJZ983356 QTV983337:QTV983356 RDR983337:RDR983356 RNN983337:RNN983356 RXJ983337:RXJ983356 SHF983337:SHF983356 SRB983337:SRB983356 TAX983337:TAX983356 TKT983337:TKT983356 TUP983337:TUP983356 UEL983337:UEL983356 UOH983337:UOH983356 UYD983337:UYD983356 VHZ983337:VHZ983356 VRV983337:VRV983356 WBR983337:WBR983356 WLN983337:WLN983356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L14:L341 IX35:IX322 WVJ35:WVJ322 WLN35:WLN322 WBR35:WBR322 VRV35:VRV322 VHZ35:VHZ322 UYD35:UYD322 UOH35:UOH322 UEL35:UEL322 TUP35:TUP322 TKT35:TKT322 TAX35:TAX322 SRB35:SRB322 SHF35:SHF322 RXJ35:RXJ322 RNN35:RNN322 RDR35:RDR322 QTV35:QTV322 QJZ35:QJZ322 QAD35:QAD322 PQH35:PQH322 PGL35:PGL322 OWP35:OWP322 OMT35:OMT322 OCX35:OCX322 NTB35:NTB322 NJF35:NJF322 MZJ35:MZJ322 MPN35:MPN322 MFR35:MFR322 LVV35:LVV322 LLZ35:LLZ322 LCD35:LCD322 KSH35:KSH322 KIL35:KIL322 JYP35:JYP322 JOT35:JOT322 JEX35:JEX322 IVB35:IVB322 ILF35:ILF322 IBJ35:IBJ322 HRN35:HRN322 HHR35:HHR322 GXV35:GXV322 GNZ35:GNZ322 GED35:GED322 FUH35:FUH322 FKL35:FKL322 FAP35:FAP322 EQT35:EQT322 EGX35:EGX322 DXB35:DXB322 DNF35:DNF322 DDJ35:DDJ322 CTN35:CTN322 CJR35:CJR322 BZV35:BZV322 BPZ35:BPZ322 BGD35:BGD322 AWH35:AWH322 AML35:AML322 ACP35:ACP322 ST35:ST322" xr:uid="{8822BE85-9EB5-43E8-9C8C-DFD600AB3373}">
      <formula1>"Fixed price, Variable price, Combination"</formula1>
    </dataValidation>
    <dataValidation type="list" allowBlank="1" showInputMessage="1" showErrorMessage="1" sqref="WVU983337:WVU983356 U65833:U65852 JI65833:JI65852 TE65833:TE65852 ADA65833:ADA65852 AMW65833:AMW65852 AWS65833:AWS65852 BGO65833:BGO65852 BQK65833:BQK65852 CAG65833:CAG65852 CKC65833:CKC65852 CTY65833:CTY65852 DDU65833:DDU65852 DNQ65833:DNQ65852 DXM65833:DXM65852 EHI65833:EHI65852 ERE65833:ERE65852 FBA65833:FBA65852 FKW65833:FKW65852 FUS65833:FUS65852 GEO65833:GEO65852 GOK65833:GOK65852 GYG65833:GYG65852 HIC65833:HIC65852 HRY65833:HRY65852 IBU65833:IBU65852 ILQ65833:ILQ65852 IVM65833:IVM65852 JFI65833:JFI65852 JPE65833:JPE65852 JZA65833:JZA65852 KIW65833:KIW65852 KSS65833:KSS65852 LCO65833:LCO65852 LMK65833:LMK65852 LWG65833:LWG65852 MGC65833:MGC65852 MPY65833:MPY65852 MZU65833:MZU65852 NJQ65833:NJQ65852 NTM65833:NTM65852 ODI65833:ODI65852 ONE65833:ONE65852 OXA65833:OXA65852 PGW65833:PGW65852 PQS65833:PQS65852 QAO65833:QAO65852 QKK65833:QKK65852 QUG65833:QUG65852 REC65833:REC65852 RNY65833:RNY65852 RXU65833:RXU65852 SHQ65833:SHQ65852 SRM65833:SRM65852 TBI65833:TBI65852 TLE65833:TLE65852 TVA65833:TVA65852 UEW65833:UEW65852 UOS65833:UOS65852 UYO65833:UYO65852 VIK65833:VIK65852 VSG65833:VSG65852 WCC65833:WCC65852 WLY65833:WLY65852 WVU65833:WVU65852 U131369:U131388 JI131369:JI131388 TE131369:TE131388 ADA131369:ADA131388 AMW131369:AMW131388 AWS131369:AWS131388 BGO131369:BGO131388 BQK131369:BQK131388 CAG131369:CAG131388 CKC131369:CKC131388 CTY131369:CTY131388 DDU131369:DDU131388 DNQ131369:DNQ131388 DXM131369:DXM131388 EHI131369:EHI131388 ERE131369:ERE131388 FBA131369:FBA131388 FKW131369:FKW131388 FUS131369:FUS131388 GEO131369:GEO131388 GOK131369:GOK131388 GYG131369:GYG131388 HIC131369:HIC131388 HRY131369:HRY131388 IBU131369:IBU131388 ILQ131369:ILQ131388 IVM131369:IVM131388 JFI131369:JFI131388 JPE131369:JPE131388 JZA131369:JZA131388 KIW131369:KIW131388 KSS131369:KSS131388 LCO131369:LCO131388 LMK131369:LMK131388 LWG131369:LWG131388 MGC131369:MGC131388 MPY131369:MPY131388 MZU131369:MZU131388 NJQ131369:NJQ131388 NTM131369:NTM131388 ODI131369:ODI131388 ONE131369:ONE131388 OXA131369:OXA131388 PGW131369:PGW131388 PQS131369:PQS131388 QAO131369:QAO131388 QKK131369:QKK131388 QUG131369:QUG131388 REC131369:REC131388 RNY131369:RNY131388 RXU131369:RXU131388 SHQ131369:SHQ131388 SRM131369:SRM131388 TBI131369:TBI131388 TLE131369:TLE131388 TVA131369:TVA131388 UEW131369:UEW131388 UOS131369:UOS131388 UYO131369:UYO131388 VIK131369:VIK131388 VSG131369:VSG131388 WCC131369:WCC131388 WLY131369:WLY131388 WVU131369:WVU131388 U196905:U196924 JI196905:JI196924 TE196905:TE196924 ADA196905:ADA196924 AMW196905:AMW196924 AWS196905:AWS196924 BGO196905:BGO196924 BQK196905:BQK196924 CAG196905:CAG196924 CKC196905:CKC196924 CTY196905:CTY196924 DDU196905:DDU196924 DNQ196905:DNQ196924 DXM196905:DXM196924 EHI196905:EHI196924 ERE196905:ERE196924 FBA196905:FBA196924 FKW196905:FKW196924 FUS196905:FUS196924 GEO196905:GEO196924 GOK196905:GOK196924 GYG196905:GYG196924 HIC196905:HIC196924 HRY196905:HRY196924 IBU196905:IBU196924 ILQ196905:ILQ196924 IVM196905:IVM196924 JFI196905:JFI196924 JPE196905:JPE196924 JZA196905:JZA196924 KIW196905:KIW196924 KSS196905:KSS196924 LCO196905:LCO196924 LMK196905:LMK196924 LWG196905:LWG196924 MGC196905:MGC196924 MPY196905:MPY196924 MZU196905:MZU196924 NJQ196905:NJQ196924 NTM196905:NTM196924 ODI196905:ODI196924 ONE196905:ONE196924 OXA196905:OXA196924 PGW196905:PGW196924 PQS196905:PQS196924 QAO196905:QAO196924 QKK196905:QKK196924 QUG196905:QUG196924 REC196905:REC196924 RNY196905:RNY196924 RXU196905:RXU196924 SHQ196905:SHQ196924 SRM196905:SRM196924 TBI196905:TBI196924 TLE196905:TLE196924 TVA196905:TVA196924 UEW196905:UEW196924 UOS196905:UOS196924 UYO196905:UYO196924 VIK196905:VIK196924 VSG196905:VSG196924 WCC196905:WCC196924 WLY196905:WLY196924 WVU196905:WVU196924 U262441:U262460 JI262441:JI262460 TE262441:TE262460 ADA262441:ADA262460 AMW262441:AMW262460 AWS262441:AWS262460 BGO262441:BGO262460 BQK262441:BQK262460 CAG262441:CAG262460 CKC262441:CKC262460 CTY262441:CTY262460 DDU262441:DDU262460 DNQ262441:DNQ262460 DXM262441:DXM262460 EHI262441:EHI262460 ERE262441:ERE262460 FBA262441:FBA262460 FKW262441:FKW262460 FUS262441:FUS262460 GEO262441:GEO262460 GOK262441:GOK262460 GYG262441:GYG262460 HIC262441:HIC262460 HRY262441:HRY262460 IBU262441:IBU262460 ILQ262441:ILQ262460 IVM262441:IVM262460 JFI262441:JFI262460 JPE262441:JPE262460 JZA262441:JZA262460 KIW262441:KIW262460 KSS262441:KSS262460 LCO262441:LCO262460 LMK262441:LMK262460 LWG262441:LWG262460 MGC262441:MGC262460 MPY262441:MPY262460 MZU262441:MZU262460 NJQ262441:NJQ262460 NTM262441:NTM262460 ODI262441:ODI262460 ONE262441:ONE262460 OXA262441:OXA262460 PGW262441:PGW262460 PQS262441:PQS262460 QAO262441:QAO262460 QKK262441:QKK262460 QUG262441:QUG262460 REC262441:REC262460 RNY262441:RNY262460 RXU262441:RXU262460 SHQ262441:SHQ262460 SRM262441:SRM262460 TBI262441:TBI262460 TLE262441:TLE262460 TVA262441:TVA262460 UEW262441:UEW262460 UOS262441:UOS262460 UYO262441:UYO262460 VIK262441:VIK262460 VSG262441:VSG262460 WCC262441:WCC262460 WLY262441:WLY262460 WVU262441:WVU262460 U327977:U327996 JI327977:JI327996 TE327977:TE327996 ADA327977:ADA327996 AMW327977:AMW327996 AWS327977:AWS327996 BGO327977:BGO327996 BQK327977:BQK327996 CAG327977:CAG327996 CKC327977:CKC327996 CTY327977:CTY327996 DDU327977:DDU327996 DNQ327977:DNQ327996 DXM327977:DXM327996 EHI327977:EHI327996 ERE327977:ERE327996 FBA327977:FBA327996 FKW327977:FKW327996 FUS327977:FUS327996 GEO327977:GEO327996 GOK327977:GOK327996 GYG327977:GYG327996 HIC327977:HIC327996 HRY327977:HRY327996 IBU327977:IBU327996 ILQ327977:ILQ327996 IVM327977:IVM327996 JFI327977:JFI327996 JPE327977:JPE327996 JZA327977:JZA327996 KIW327977:KIW327996 KSS327977:KSS327996 LCO327977:LCO327996 LMK327977:LMK327996 LWG327977:LWG327996 MGC327977:MGC327996 MPY327977:MPY327996 MZU327977:MZU327996 NJQ327977:NJQ327996 NTM327977:NTM327996 ODI327977:ODI327996 ONE327977:ONE327996 OXA327977:OXA327996 PGW327977:PGW327996 PQS327977:PQS327996 QAO327977:QAO327996 QKK327977:QKK327996 QUG327977:QUG327996 REC327977:REC327996 RNY327977:RNY327996 RXU327977:RXU327996 SHQ327977:SHQ327996 SRM327977:SRM327996 TBI327977:TBI327996 TLE327977:TLE327996 TVA327977:TVA327996 UEW327977:UEW327996 UOS327977:UOS327996 UYO327977:UYO327996 VIK327977:VIK327996 VSG327977:VSG327996 WCC327977:WCC327996 WLY327977:WLY327996 WVU327977:WVU327996 U393513:U393532 JI393513:JI393532 TE393513:TE393532 ADA393513:ADA393532 AMW393513:AMW393532 AWS393513:AWS393532 BGO393513:BGO393532 BQK393513:BQK393532 CAG393513:CAG393532 CKC393513:CKC393532 CTY393513:CTY393532 DDU393513:DDU393532 DNQ393513:DNQ393532 DXM393513:DXM393532 EHI393513:EHI393532 ERE393513:ERE393532 FBA393513:FBA393532 FKW393513:FKW393532 FUS393513:FUS393532 GEO393513:GEO393532 GOK393513:GOK393532 GYG393513:GYG393532 HIC393513:HIC393532 HRY393513:HRY393532 IBU393513:IBU393532 ILQ393513:ILQ393532 IVM393513:IVM393532 JFI393513:JFI393532 JPE393513:JPE393532 JZA393513:JZA393532 KIW393513:KIW393532 KSS393513:KSS393532 LCO393513:LCO393532 LMK393513:LMK393532 LWG393513:LWG393532 MGC393513:MGC393532 MPY393513:MPY393532 MZU393513:MZU393532 NJQ393513:NJQ393532 NTM393513:NTM393532 ODI393513:ODI393532 ONE393513:ONE393532 OXA393513:OXA393532 PGW393513:PGW393532 PQS393513:PQS393532 QAO393513:QAO393532 QKK393513:QKK393532 QUG393513:QUG393532 REC393513:REC393532 RNY393513:RNY393532 RXU393513:RXU393532 SHQ393513:SHQ393532 SRM393513:SRM393532 TBI393513:TBI393532 TLE393513:TLE393532 TVA393513:TVA393532 UEW393513:UEW393532 UOS393513:UOS393532 UYO393513:UYO393532 VIK393513:VIK393532 VSG393513:VSG393532 WCC393513:WCC393532 WLY393513:WLY393532 WVU393513:WVU393532 U459049:U459068 JI459049:JI459068 TE459049:TE459068 ADA459049:ADA459068 AMW459049:AMW459068 AWS459049:AWS459068 BGO459049:BGO459068 BQK459049:BQK459068 CAG459049:CAG459068 CKC459049:CKC459068 CTY459049:CTY459068 DDU459049:DDU459068 DNQ459049:DNQ459068 DXM459049:DXM459068 EHI459049:EHI459068 ERE459049:ERE459068 FBA459049:FBA459068 FKW459049:FKW459068 FUS459049:FUS459068 GEO459049:GEO459068 GOK459049:GOK459068 GYG459049:GYG459068 HIC459049:HIC459068 HRY459049:HRY459068 IBU459049:IBU459068 ILQ459049:ILQ459068 IVM459049:IVM459068 JFI459049:JFI459068 JPE459049:JPE459068 JZA459049:JZA459068 KIW459049:KIW459068 KSS459049:KSS459068 LCO459049:LCO459068 LMK459049:LMK459068 LWG459049:LWG459068 MGC459049:MGC459068 MPY459049:MPY459068 MZU459049:MZU459068 NJQ459049:NJQ459068 NTM459049:NTM459068 ODI459049:ODI459068 ONE459049:ONE459068 OXA459049:OXA459068 PGW459049:PGW459068 PQS459049:PQS459068 QAO459049:QAO459068 QKK459049:QKK459068 QUG459049:QUG459068 REC459049:REC459068 RNY459049:RNY459068 RXU459049:RXU459068 SHQ459049:SHQ459068 SRM459049:SRM459068 TBI459049:TBI459068 TLE459049:TLE459068 TVA459049:TVA459068 UEW459049:UEW459068 UOS459049:UOS459068 UYO459049:UYO459068 VIK459049:VIK459068 VSG459049:VSG459068 WCC459049:WCC459068 WLY459049:WLY459068 WVU459049:WVU459068 U524585:U524604 JI524585:JI524604 TE524585:TE524604 ADA524585:ADA524604 AMW524585:AMW524604 AWS524585:AWS524604 BGO524585:BGO524604 BQK524585:BQK524604 CAG524585:CAG524604 CKC524585:CKC524604 CTY524585:CTY524604 DDU524585:DDU524604 DNQ524585:DNQ524604 DXM524585:DXM524604 EHI524585:EHI524604 ERE524585:ERE524604 FBA524585:FBA524604 FKW524585:FKW524604 FUS524585:FUS524604 GEO524585:GEO524604 GOK524585:GOK524604 GYG524585:GYG524604 HIC524585:HIC524604 HRY524585:HRY524604 IBU524585:IBU524604 ILQ524585:ILQ524604 IVM524585:IVM524604 JFI524585:JFI524604 JPE524585:JPE524604 JZA524585:JZA524604 KIW524585:KIW524604 KSS524585:KSS524604 LCO524585:LCO524604 LMK524585:LMK524604 LWG524585:LWG524604 MGC524585:MGC524604 MPY524585:MPY524604 MZU524585:MZU524604 NJQ524585:NJQ524604 NTM524585:NTM524604 ODI524585:ODI524604 ONE524585:ONE524604 OXA524585:OXA524604 PGW524585:PGW524604 PQS524585:PQS524604 QAO524585:QAO524604 QKK524585:QKK524604 QUG524585:QUG524604 REC524585:REC524604 RNY524585:RNY524604 RXU524585:RXU524604 SHQ524585:SHQ524604 SRM524585:SRM524604 TBI524585:TBI524604 TLE524585:TLE524604 TVA524585:TVA524604 UEW524585:UEW524604 UOS524585:UOS524604 UYO524585:UYO524604 VIK524585:VIK524604 VSG524585:VSG524604 WCC524585:WCC524604 WLY524585:WLY524604 WVU524585:WVU524604 U590121:U590140 JI590121:JI590140 TE590121:TE590140 ADA590121:ADA590140 AMW590121:AMW590140 AWS590121:AWS590140 BGO590121:BGO590140 BQK590121:BQK590140 CAG590121:CAG590140 CKC590121:CKC590140 CTY590121:CTY590140 DDU590121:DDU590140 DNQ590121:DNQ590140 DXM590121:DXM590140 EHI590121:EHI590140 ERE590121:ERE590140 FBA590121:FBA590140 FKW590121:FKW590140 FUS590121:FUS590140 GEO590121:GEO590140 GOK590121:GOK590140 GYG590121:GYG590140 HIC590121:HIC590140 HRY590121:HRY590140 IBU590121:IBU590140 ILQ590121:ILQ590140 IVM590121:IVM590140 JFI590121:JFI590140 JPE590121:JPE590140 JZA590121:JZA590140 KIW590121:KIW590140 KSS590121:KSS590140 LCO590121:LCO590140 LMK590121:LMK590140 LWG590121:LWG590140 MGC590121:MGC590140 MPY590121:MPY590140 MZU590121:MZU590140 NJQ590121:NJQ590140 NTM590121:NTM590140 ODI590121:ODI590140 ONE590121:ONE590140 OXA590121:OXA590140 PGW590121:PGW590140 PQS590121:PQS590140 QAO590121:QAO590140 QKK590121:QKK590140 QUG590121:QUG590140 REC590121:REC590140 RNY590121:RNY590140 RXU590121:RXU590140 SHQ590121:SHQ590140 SRM590121:SRM590140 TBI590121:TBI590140 TLE590121:TLE590140 TVA590121:TVA590140 UEW590121:UEW590140 UOS590121:UOS590140 UYO590121:UYO590140 VIK590121:VIK590140 VSG590121:VSG590140 WCC590121:WCC590140 WLY590121:WLY590140 WVU590121:WVU590140 U655657:U655676 JI655657:JI655676 TE655657:TE655676 ADA655657:ADA655676 AMW655657:AMW655676 AWS655657:AWS655676 BGO655657:BGO655676 BQK655657:BQK655676 CAG655657:CAG655676 CKC655657:CKC655676 CTY655657:CTY655676 DDU655657:DDU655676 DNQ655657:DNQ655676 DXM655657:DXM655676 EHI655657:EHI655676 ERE655657:ERE655676 FBA655657:FBA655676 FKW655657:FKW655676 FUS655657:FUS655676 GEO655657:GEO655676 GOK655657:GOK655676 GYG655657:GYG655676 HIC655657:HIC655676 HRY655657:HRY655676 IBU655657:IBU655676 ILQ655657:ILQ655676 IVM655657:IVM655676 JFI655657:JFI655676 JPE655657:JPE655676 JZA655657:JZA655676 KIW655657:KIW655676 KSS655657:KSS655676 LCO655657:LCO655676 LMK655657:LMK655676 LWG655657:LWG655676 MGC655657:MGC655676 MPY655657:MPY655676 MZU655657:MZU655676 NJQ655657:NJQ655676 NTM655657:NTM655676 ODI655657:ODI655676 ONE655657:ONE655676 OXA655657:OXA655676 PGW655657:PGW655676 PQS655657:PQS655676 QAO655657:QAO655676 QKK655657:QKK655676 QUG655657:QUG655676 REC655657:REC655676 RNY655657:RNY655676 RXU655657:RXU655676 SHQ655657:SHQ655676 SRM655657:SRM655676 TBI655657:TBI655676 TLE655657:TLE655676 TVA655657:TVA655676 UEW655657:UEW655676 UOS655657:UOS655676 UYO655657:UYO655676 VIK655657:VIK655676 VSG655657:VSG655676 WCC655657:WCC655676 WLY655657:WLY655676 WVU655657:WVU655676 U721193:U721212 JI721193:JI721212 TE721193:TE721212 ADA721193:ADA721212 AMW721193:AMW721212 AWS721193:AWS721212 BGO721193:BGO721212 BQK721193:BQK721212 CAG721193:CAG721212 CKC721193:CKC721212 CTY721193:CTY721212 DDU721193:DDU721212 DNQ721193:DNQ721212 DXM721193:DXM721212 EHI721193:EHI721212 ERE721193:ERE721212 FBA721193:FBA721212 FKW721193:FKW721212 FUS721193:FUS721212 GEO721193:GEO721212 GOK721193:GOK721212 GYG721193:GYG721212 HIC721193:HIC721212 HRY721193:HRY721212 IBU721193:IBU721212 ILQ721193:ILQ721212 IVM721193:IVM721212 JFI721193:JFI721212 JPE721193:JPE721212 JZA721193:JZA721212 KIW721193:KIW721212 KSS721193:KSS721212 LCO721193:LCO721212 LMK721193:LMK721212 LWG721193:LWG721212 MGC721193:MGC721212 MPY721193:MPY721212 MZU721193:MZU721212 NJQ721193:NJQ721212 NTM721193:NTM721212 ODI721193:ODI721212 ONE721193:ONE721212 OXA721193:OXA721212 PGW721193:PGW721212 PQS721193:PQS721212 QAO721193:QAO721212 QKK721193:QKK721212 QUG721193:QUG721212 REC721193:REC721212 RNY721193:RNY721212 RXU721193:RXU721212 SHQ721193:SHQ721212 SRM721193:SRM721212 TBI721193:TBI721212 TLE721193:TLE721212 TVA721193:TVA721212 UEW721193:UEW721212 UOS721193:UOS721212 UYO721193:UYO721212 VIK721193:VIK721212 VSG721193:VSG721212 WCC721193:WCC721212 WLY721193:WLY721212 WVU721193:WVU721212 U786729:U786748 JI786729:JI786748 TE786729:TE786748 ADA786729:ADA786748 AMW786729:AMW786748 AWS786729:AWS786748 BGO786729:BGO786748 BQK786729:BQK786748 CAG786729:CAG786748 CKC786729:CKC786748 CTY786729:CTY786748 DDU786729:DDU786748 DNQ786729:DNQ786748 DXM786729:DXM786748 EHI786729:EHI786748 ERE786729:ERE786748 FBA786729:FBA786748 FKW786729:FKW786748 FUS786729:FUS786748 GEO786729:GEO786748 GOK786729:GOK786748 GYG786729:GYG786748 HIC786729:HIC786748 HRY786729:HRY786748 IBU786729:IBU786748 ILQ786729:ILQ786748 IVM786729:IVM786748 JFI786729:JFI786748 JPE786729:JPE786748 JZA786729:JZA786748 KIW786729:KIW786748 KSS786729:KSS786748 LCO786729:LCO786748 LMK786729:LMK786748 LWG786729:LWG786748 MGC786729:MGC786748 MPY786729:MPY786748 MZU786729:MZU786748 NJQ786729:NJQ786748 NTM786729:NTM786748 ODI786729:ODI786748 ONE786729:ONE786748 OXA786729:OXA786748 PGW786729:PGW786748 PQS786729:PQS786748 QAO786729:QAO786748 QKK786729:QKK786748 QUG786729:QUG786748 REC786729:REC786748 RNY786729:RNY786748 RXU786729:RXU786748 SHQ786729:SHQ786748 SRM786729:SRM786748 TBI786729:TBI786748 TLE786729:TLE786748 TVA786729:TVA786748 UEW786729:UEW786748 UOS786729:UOS786748 UYO786729:UYO786748 VIK786729:VIK786748 VSG786729:VSG786748 WCC786729:WCC786748 WLY786729:WLY786748 WVU786729:WVU786748 U852265:U852284 JI852265:JI852284 TE852265:TE852284 ADA852265:ADA852284 AMW852265:AMW852284 AWS852265:AWS852284 BGO852265:BGO852284 BQK852265:BQK852284 CAG852265:CAG852284 CKC852265:CKC852284 CTY852265:CTY852284 DDU852265:DDU852284 DNQ852265:DNQ852284 DXM852265:DXM852284 EHI852265:EHI852284 ERE852265:ERE852284 FBA852265:FBA852284 FKW852265:FKW852284 FUS852265:FUS852284 GEO852265:GEO852284 GOK852265:GOK852284 GYG852265:GYG852284 HIC852265:HIC852284 HRY852265:HRY852284 IBU852265:IBU852284 ILQ852265:ILQ852284 IVM852265:IVM852284 JFI852265:JFI852284 JPE852265:JPE852284 JZA852265:JZA852284 KIW852265:KIW852284 KSS852265:KSS852284 LCO852265:LCO852284 LMK852265:LMK852284 LWG852265:LWG852284 MGC852265:MGC852284 MPY852265:MPY852284 MZU852265:MZU852284 NJQ852265:NJQ852284 NTM852265:NTM852284 ODI852265:ODI852284 ONE852265:ONE852284 OXA852265:OXA852284 PGW852265:PGW852284 PQS852265:PQS852284 QAO852265:QAO852284 QKK852265:QKK852284 QUG852265:QUG852284 REC852265:REC852284 RNY852265:RNY852284 RXU852265:RXU852284 SHQ852265:SHQ852284 SRM852265:SRM852284 TBI852265:TBI852284 TLE852265:TLE852284 TVA852265:TVA852284 UEW852265:UEW852284 UOS852265:UOS852284 UYO852265:UYO852284 VIK852265:VIK852284 VSG852265:VSG852284 WCC852265:WCC852284 WLY852265:WLY852284 WVU852265:WVU852284 U917801:U917820 JI917801:JI917820 TE917801:TE917820 ADA917801:ADA917820 AMW917801:AMW917820 AWS917801:AWS917820 BGO917801:BGO917820 BQK917801:BQK917820 CAG917801:CAG917820 CKC917801:CKC917820 CTY917801:CTY917820 DDU917801:DDU917820 DNQ917801:DNQ917820 DXM917801:DXM917820 EHI917801:EHI917820 ERE917801:ERE917820 FBA917801:FBA917820 FKW917801:FKW917820 FUS917801:FUS917820 GEO917801:GEO917820 GOK917801:GOK917820 GYG917801:GYG917820 HIC917801:HIC917820 HRY917801:HRY917820 IBU917801:IBU917820 ILQ917801:ILQ917820 IVM917801:IVM917820 JFI917801:JFI917820 JPE917801:JPE917820 JZA917801:JZA917820 KIW917801:KIW917820 KSS917801:KSS917820 LCO917801:LCO917820 LMK917801:LMK917820 LWG917801:LWG917820 MGC917801:MGC917820 MPY917801:MPY917820 MZU917801:MZU917820 NJQ917801:NJQ917820 NTM917801:NTM917820 ODI917801:ODI917820 ONE917801:ONE917820 OXA917801:OXA917820 PGW917801:PGW917820 PQS917801:PQS917820 QAO917801:QAO917820 QKK917801:QKK917820 QUG917801:QUG917820 REC917801:REC917820 RNY917801:RNY917820 RXU917801:RXU917820 SHQ917801:SHQ917820 SRM917801:SRM917820 TBI917801:TBI917820 TLE917801:TLE917820 TVA917801:TVA917820 UEW917801:UEW917820 UOS917801:UOS917820 UYO917801:UYO917820 VIK917801:VIK917820 VSG917801:VSG917820 WCC917801:WCC917820 WLY917801:WLY917820 WVU917801:WVU917820 U983337:U983356 JI983337:JI983356 TE983337:TE983356 ADA983337:ADA983356 AMW983337:AMW983356 AWS983337:AWS983356 BGO983337:BGO983356 BQK983337:BQK983356 CAG983337:CAG983356 CKC983337:CKC983356 CTY983337:CTY983356 DDU983337:DDU983356 DNQ983337:DNQ983356 DXM983337:DXM983356 EHI983337:EHI983356 ERE983337:ERE983356 FBA983337:FBA983356 FKW983337:FKW983356 FUS983337:FUS983356 GEO983337:GEO983356 GOK983337:GOK983356 GYG983337:GYG983356 HIC983337:HIC983356 HRY983337:HRY983356 IBU983337:IBU983356 ILQ983337:ILQ983356 IVM983337:IVM983356 JFI983337:JFI983356 JPE983337:JPE983356 JZA983337:JZA983356 KIW983337:KIW983356 KSS983337:KSS983356 LCO983337:LCO983356 LMK983337:LMK983356 LWG983337:LWG983356 MGC983337:MGC983356 MPY983337:MPY983356 MZU983337:MZU983356 NJQ983337:NJQ983356 NTM983337:NTM983356 ODI983337:ODI983356 ONE983337:ONE983356 OXA983337:OXA983356 PGW983337:PGW983356 PQS983337:PQS983356 QAO983337:QAO983356 QKK983337:QKK983356 QUG983337:QUG983356 REC983337:REC983356 RNY983337:RNY983356 RXU983337:RXU983356 SHQ983337:SHQ983356 SRM983337:SRM983356 TBI983337:TBI983356 TLE983337:TLE983356 TVA983337:TVA983356 UEW983337:UEW983356 UOS983337:UOS983356 UYO983337:UYO983356 VIK983337:VIK983356 VSG983337:VSG983356 WCC983337:WCC983356 WLY983337:WLY983356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5:WVU322 WLY35:WLY322 WCC35:WCC322 VSG35:VSG322 VIK35:VIK322 UYO35:UYO322 UOS35:UOS322 UEW35:UEW322 TVA35:TVA322 TLE35:TLE322 TBI35:TBI322 SRM35:SRM322 SHQ35:SHQ322 RXU35:RXU322 RNY35:RNY322 REC35:REC322 QUG35:QUG322 QKK35:QKK322 QAO35:QAO322 PQS35:PQS322 PGW35:PGW322 OXA35:OXA322 ONE35:ONE322 ODI35:ODI322 NTM35:NTM322 NJQ35:NJQ322 MZU35:MZU322 MPY35:MPY322 MGC35:MGC322 LWG35:LWG322 LMK35:LMK322 LCO35:LCO322 KSS35:KSS322 KIW35:KIW322 JZA35:JZA322 JPE35:JPE322 JFI35:JFI322 IVM35:IVM322 ILQ35:ILQ322 IBU35:IBU322 HRY35:HRY322 HIC35:HIC322 GYG35:GYG322 GOK35:GOK322 GEO35:GEO322 FUS35:FUS322 FKW35:FKW322 FBA35:FBA322 ERE35:ERE322 EHI35:EHI322 DXM35:DXM322 DNQ35:DNQ322 DDU35:DDU322 CTY35:CTY322 CKC35:CKC322 CAG35:CAG322 BQK35:BQK322 BGO35:BGO322 AWS35:AWS322 AMW35:AMW322 ADA35:ADA322 TE35:TE322 JI35:JI322" xr:uid="{8DE94E00-FB0C-48C3-A6DD-4D006B51D753}">
      <formula1>"yes, no"</formula1>
    </dataValidation>
    <dataValidation type="list" allowBlank="1" showInputMessage="1" showErrorMessage="1" sqref="WVV983337:WVV983356 V65833:V65852 JJ65833:JJ65852 TF65833:TF65852 ADB65833:ADB65852 AMX65833:AMX65852 AWT65833:AWT65852 BGP65833:BGP65852 BQL65833:BQL65852 CAH65833:CAH65852 CKD65833:CKD65852 CTZ65833:CTZ65852 DDV65833:DDV65852 DNR65833:DNR65852 DXN65833:DXN65852 EHJ65833:EHJ65852 ERF65833:ERF65852 FBB65833:FBB65852 FKX65833:FKX65852 FUT65833:FUT65852 GEP65833:GEP65852 GOL65833:GOL65852 GYH65833:GYH65852 HID65833:HID65852 HRZ65833:HRZ65852 IBV65833:IBV65852 ILR65833:ILR65852 IVN65833:IVN65852 JFJ65833:JFJ65852 JPF65833:JPF65852 JZB65833:JZB65852 KIX65833:KIX65852 KST65833:KST65852 LCP65833:LCP65852 LML65833:LML65852 LWH65833:LWH65852 MGD65833:MGD65852 MPZ65833:MPZ65852 MZV65833:MZV65852 NJR65833:NJR65852 NTN65833:NTN65852 ODJ65833:ODJ65852 ONF65833:ONF65852 OXB65833:OXB65852 PGX65833:PGX65852 PQT65833:PQT65852 QAP65833:QAP65852 QKL65833:QKL65852 QUH65833:QUH65852 RED65833:RED65852 RNZ65833:RNZ65852 RXV65833:RXV65852 SHR65833:SHR65852 SRN65833:SRN65852 TBJ65833:TBJ65852 TLF65833:TLF65852 TVB65833:TVB65852 UEX65833:UEX65852 UOT65833:UOT65852 UYP65833:UYP65852 VIL65833:VIL65852 VSH65833:VSH65852 WCD65833:WCD65852 WLZ65833:WLZ65852 WVV65833:WVV65852 V131369:V131388 JJ131369:JJ131388 TF131369:TF131388 ADB131369:ADB131388 AMX131369:AMX131388 AWT131369:AWT131388 BGP131369:BGP131388 BQL131369:BQL131388 CAH131369:CAH131388 CKD131369:CKD131388 CTZ131369:CTZ131388 DDV131369:DDV131388 DNR131369:DNR131388 DXN131369:DXN131388 EHJ131369:EHJ131388 ERF131369:ERF131388 FBB131369:FBB131388 FKX131369:FKX131388 FUT131369:FUT131388 GEP131369:GEP131388 GOL131369:GOL131388 GYH131369:GYH131388 HID131369:HID131388 HRZ131369:HRZ131388 IBV131369:IBV131388 ILR131369:ILR131388 IVN131369:IVN131388 JFJ131369:JFJ131388 JPF131369:JPF131388 JZB131369:JZB131388 KIX131369:KIX131388 KST131369:KST131388 LCP131369:LCP131388 LML131369:LML131388 LWH131369:LWH131388 MGD131369:MGD131388 MPZ131369:MPZ131388 MZV131369:MZV131388 NJR131369:NJR131388 NTN131369:NTN131388 ODJ131369:ODJ131388 ONF131369:ONF131388 OXB131369:OXB131388 PGX131369:PGX131388 PQT131369:PQT131388 QAP131369:QAP131388 QKL131369:QKL131388 QUH131369:QUH131388 RED131369:RED131388 RNZ131369:RNZ131388 RXV131369:RXV131388 SHR131369:SHR131388 SRN131369:SRN131388 TBJ131369:TBJ131388 TLF131369:TLF131388 TVB131369:TVB131388 UEX131369:UEX131388 UOT131369:UOT131388 UYP131369:UYP131388 VIL131369:VIL131388 VSH131369:VSH131388 WCD131369:WCD131388 WLZ131369:WLZ131388 WVV131369:WVV131388 V196905:V196924 JJ196905:JJ196924 TF196905:TF196924 ADB196905:ADB196924 AMX196905:AMX196924 AWT196905:AWT196924 BGP196905:BGP196924 BQL196905:BQL196924 CAH196905:CAH196924 CKD196905:CKD196924 CTZ196905:CTZ196924 DDV196905:DDV196924 DNR196905:DNR196924 DXN196905:DXN196924 EHJ196905:EHJ196924 ERF196905:ERF196924 FBB196905:FBB196924 FKX196905:FKX196924 FUT196905:FUT196924 GEP196905:GEP196924 GOL196905:GOL196924 GYH196905:GYH196924 HID196905:HID196924 HRZ196905:HRZ196924 IBV196905:IBV196924 ILR196905:ILR196924 IVN196905:IVN196924 JFJ196905:JFJ196924 JPF196905:JPF196924 JZB196905:JZB196924 KIX196905:KIX196924 KST196905:KST196924 LCP196905:LCP196924 LML196905:LML196924 LWH196905:LWH196924 MGD196905:MGD196924 MPZ196905:MPZ196924 MZV196905:MZV196924 NJR196905:NJR196924 NTN196905:NTN196924 ODJ196905:ODJ196924 ONF196905:ONF196924 OXB196905:OXB196924 PGX196905:PGX196924 PQT196905:PQT196924 QAP196905:QAP196924 QKL196905:QKL196924 QUH196905:QUH196924 RED196905:RED196924 RNZ196905:RNZ196924 RXV196905:RXV196924 SHR196905:SHR196924 SRN196905:SRN196924 TBJ196905:TBJ196924 TLF196905:TLF196924 TVB196905:TVB196924 UEX196905:UEX196924 UOT196905:UOT196924 UYP196905:UYP196924 VIL196905:VIL196924 VSH196905:VSH196924 WCD196905:WCD196924 WLZ196905:WLZ196924 WVV196905:WVV196924 V262441:V262460 JJ262441:JJ262460 TF262441:TF262460 ADB262441:ADB262460 AMX262441:AMX262460 AWT262441:AWT262460 BGP262441:BGP262460 BQL262441:BQL262460 CAH262441:CAH262460 CKD262441:CKD262460 CTZ262441:CTZ262460 DDV262441:DDV262460 DNR262441:DNR262460 DXN262441:DXN262460 EHJ262441:EHJ262460 ERF262441:ERF262460 FBB262441:FBB262460 FKX262441:FKX262460 FUT262441:FUT262460 GEP262441:GEP262460 GOL262441:GOL262460 GYH262441:GYH262460 HID262441:HID262460 HRZ262441:HRZ262460 IBV262441:IBV262460 ILR262441:ILR262460 IVN262441:IVN262460 JFJ262441:JFJ262460 JPF262441:JPF262460 JZB262441:JZB262460 KIX262441:KIX262460 KST262441:KST262460 LCP262441:LCP262460 LML262441:LML262460 LWH262441:LWH262460 MGD262441:MGD262460 MPZ262441:MPZ262460 MZV262441:MZV262460 NJR262441:NJR262460 NTN262441:NTN262460 ODJ262441:ODJ262460 ONF262441:ONF262460 OXB262441:OXB262460 PGX262441:PGX262460 PQT262441:PQT262460 QAP262441:QAP262460 QKL262441:QKL262460 QUH262441:QUH262460 RED262441:RED262460 RNZ262441:RNZ262460 RXV262441:RXV262460 SHR262441:SHR262460 SRN262441:SRN262460 TBJ262441:TBJ262460 TLF262441:TLF262460 TVB262441:TVB262460 UEX262441:UEX262460 UOT262441:UOT262460 UYP262441:UYP262460 VIL262441:VIL262460 VSH262441:VSH262460 WCD262441:WCD262460 WLZ262441:WLZ262460 WVV262441:WVV262460 V327977:V327996 JJ327977:JJ327996 TF327977:TF327996 ADB327977:ADB327996 AMX327977:AMX327996 AWT327977:AWT327996 BGP327977:BGP327996 BQL327977:BQL327996 CAH327977:CAH327996 CKD327977:CKD327996 CTZ327977:CTZ327996 DDV327977:DDV327996 DNR327977:DNR327996 DXN327977:DXN327996 EHJ327977:EHJ327996 ERF327977:ERF327996 FBB327977:FBB327996 FKX327977:FKX327996 FUT327977:FUT327996 GEP327977:GEP327996 GOL327977:GOL327996 GYH327977:GYH327996 HID327977:HID327996 HRZ327977:HRZ327996 IBV327977:IBV327996 ILR327977:ILR327996 IVN327977:IVN327996 JFJ327977:JFJ327996 JPF327977:JPF327996 JZB327977:JZB327996 KIX327977:KIX327996 KST327977:KST327996 LCP327977:LCP327996 LML327977:LML327996 LWH327977:LWH327996 MGD327977:MGD327996 MPZ327977:MPZ327996 MZV327977:MZV327996 NJR327977:NJR327996 NTN327977:NTN327996 ODJ327977:ODJ327996 ONF327977:ONF327996 OXB327977:OXB327996 PGX327977:PGX327996 PQT327977:PQT327996 QAP327977:QAP327996 QKL327977:QKL327996 QUH327977:QUH327996 RED327977:RED327996 RNZ327977:RNZ327996 RXV327977:RXV327996 SHR327977:SHR327996 SRN327977:SRN327996 TBJ327977:TBJ327996 TLF327977:TLF327996 TVB327977:TVB327996 UEX327977:UEX327996 UOT327977:UOT327996 UYP327977:UYP327996 VIL327977:VIL327996 VSH327977:VSH327996 WCD327977:WCD327996 WLZ327977:WLZ327996 WVV327977:WVV327996 V393513:V393532 JJ393513:JJ393532 TF393513:TF393532 ADB393513:ADB393532 AMX393513:AMX393532 AWT393513:AWT393532 BGP393513:BGP393532 BQL393513:BQL393532 CAH393513:CAH393532 CKD393513:CKD393532 CTZ393513:CTZ393532 DDV393513:DDV393532 DNR393513:DNR393532 DXN393513:DXN393532 EHJ393513:EHJ393532 ERF393513:ERF393532 FBB393513:FBB393532 FKX393513:FKX393532 FUT393513:FUT393532 GEP393513:GEP393532 GOL393513:GOL393532 GYH393513:GYH393532 HID393513:HID393532 HRZ393513:HRZ393532 IBV393513:IBV393532 ILR393513:ILR393532 IVN393513:IVN393532 JFJ393513:JFJ393532 JPF393513:JPF393532 JZB393513:JZB393532 KIX393513:KIX393532 KST393513:KST393532 LCP393513:LCP393532 LML393513:LML393532 LWH393513:LWH393532 MGD393513:MGD393532 MPZ393513:MPZ393532 MZV393513:MZV393532 NJR393513:NJR393532 NTN393513:NTN393532 ODJ393513:ODJ393532 ONF393513:ONF393532 OXB393513:OXB393532 PGX393513:PGX393532 PQT393513:PQT393532 QAP393513:QAP393532 QKL393513:QKL393532 QUH393513:QUH393532 RED393513:RED393532 RNZ393513:RNZ393532 RXV393513:RXV393532 SHR393513:SHR393532 SRN393513:SRN393532 TBJ393513:TBJ393532 TLF393513:TLF393532 TVB393513:TVB393532 UEX393513:UEX393532 UOT393513:UOT393532 UYP393513:UYP393532 VIL393513:VIL393532 VSH393513:VSH393532 WCD393513:WCD393532 WLZ393513:WLZ393532 WVV393513:WVV393532 V459049:V459068 JJ459049:JJ459068 TF459049:TF459068 ADB459049:ADB459068 AMX459049:AMX459068 AWT459049:AWT459068 BGP459049:BGP459068 BQL459049:BQL459068 CAH459049:CAH459068 CKD459049:CKD459068 CTZ459049:CTZ459068 DDV459049:DDV459068 DNR459049:DNR459068 DXN459049:DXN459068 EHJ459049:EHJ459068 ERF459049:ERF459068 FBB459049:FBB459068 FKX459049:FKX459068 FUT459049:FUT459068 GEP459049:GEP459068 GOL459049:GOL459068 GYH459049:GYH459068 HID459049:HID459068 HRZ459049:HRZ459068 IBV459049:IBV459068 ILR459049:ILR459068 IVN459049:IVN459068 JFJ459049:JFJ459068 JPF459049:JPF459068 JZB459049:JZB459068 KIX459049:KIX459068 KST459049:KST459068 LCP459049:LCP459068 LML459049:LML459068 LWH459049:LWH459068 MGD459049:MGD459068 MPZ459049:MPZ459068 MZV459049:MZV459068 NJR459049:NJR459068 NTN459049:NTN459068 ODJ459049:ODJ459068 ONF459049:ONF459068 OXB459049:OXB459068 PGX459049:PGX459068 PQT459049:PQT459068 QAP459049:QAP459068 QKL459049:QKL459068 QUH459049:QUH459068 RED459049:RED459068 RNZ459049:RNZ459068 RXV459049:RXV459068 SHR459049:SHR459068 SRN459049:SRN459068 TBJ459049:TBJ459068 TLF459049:TLF459068 TVB459049:TVB459068 UEX459049:UEX459068 UOT459049:UOT459068 UYP459049:UYP459068 VIL459049:VIL459068 VSH459049:VSH459068 WCD459049:WCD459068 WLZ459049:WLZ459068 WVV459049:WVV459068 V524585:V524604 JJ524585:JJ524604 TF524585:TF524604 ADB524585:ADB524604 AMX524585:AMX524604 AWT524585:AWT524604 BGP524585:BGP524604 BQL524585:BQL524604 CAH524585:CAH524604 CKD524585:CKD524604 CTZ524585:CTZ524604 DDV524585:DDV524604 DNR524585:DNR524604 DXN524585:DXN524604 EHJ524585:EHJ524604 ERF524585:ERF524604 FBB524585:FBB524604 FKX524585:FKX524604 FUT524585:FUT524604 GEP524585:GEP524604 GOL524585:GOL524604 GYH524585:GYH524604 HID524585:HID524604 HRZ524585:HRZ524604 IBV524585:IBV524604 ILR524585:ILR524604 IVN524585:IVN524604 JFJ524585:JFJ524604 JPF524585:JPF524604 JZB524585:JZB524604 KIX524585:KIX524604 KST524585:KST524604 LCP524585:LCP524604 LML524585:LML524604 LWH524585:LWH524604 MGD524585:MGD524604 MPZ524585:MPZ524604 MZV524585:MZV524604 NJR524585:NJR524604 NTN524585:NTN524604 ODJ524585:ODJ524604 ONF524585:ONF524604 OXB524585:OXB524604 PGX524585:PGX524604 PQT524585:PQT524604 QAP524585:QAP524604 QKL524585:QKL524604 QUH524585:QUH524604 RED524585:RED524604 RNZ524585:RNZ524604 RXV524585:RXV524604 SHR524585:SHR524604 SRN524585:SRN524604 TBJ524585:TBJ524604 TLF524585:TLF524604 TVB524585:TVB524604 UEX524585:UEX524604 UOT524585:UOT524604 UYP524585:UYP524604 VIL524585:VIL524604 VSH524585:VSH524604 WCD524585:WCD524604 WLZ524585:WLZ524604 WVV524585:WVV524604 V590121:V590140 JJ590121:JJ590140 TF590121:TF590140 ADB590121:ADB590140 AMX590121:AMX590140 AWT590121:AWT590140 BGP590121:BGP590140 BQL590121:BQL590140 CAH590121:CAH590140 CKD590121:CKD590140 CTZ590121:CTZ590140 DDV590121:DDV590140 DNR590121:DNR590140 DXN590121:DXN590140 EHJ590121:EHJ590140 ERF590121:ERF590140 FBB590121:FBB590140 FKX590121:FKX590140 FUT590121:FUT590140 GEP590121:GEP590140 GOL590121:GOL590140 GYH590121:GYH590140 HID590121:HID590140 HRZ590121:HRZ590140 IBV590121:IBV590140 ILR590121:ILR590140 IVN590121:IVN590140 JFJ590121:JFJ590140 JPF590121:JPF590140 JZB590121:JZB590140 KIX590121:KIX590140 KST590121:KST590140 LCP590121:LCP590140 LML590121:LML590140 LWH590121:LWH590140 MGD590121:MGD590140 MPZ590121:MPZ590140 MZV590121:MZV590140 NJR590121:NJR590140 NTN590121:NTN590140 ODJ590121:ODJ590140 ONF590121:ONF590140 OXB590121:OXB590140 PGX590121:PGX590140 PQT590121:PQT590140 QAP590121:QAP590140 QKL590121:QKL590140 QUH590121:QUH590140 RED590121:RED590140 RNZ590121:RNZ590140 RXV590121:RXV590140 SHR590121:SHR590140 SRN590121:SRN590140 TBJ590121:TBJ590140 TLF590121:TLF590140 TVB590121:TVB590140 UEX590121:UEX590140 UOT590121:UOT590140 UYP590121:UYP590140 VIL590121:VIL590140 VSH590121:VSH590140 WCD590121:WCD590140 WLZ590121:WLZ590140 WVV590121:WVV590140 V655657:V655676 JJ655657:JJ655676 TF655657:TF655676 ADB655657:ADB655676 AMX655657:AMX655676 AWT655657:AWT655676 BGP655657:BGP655676 BQL655657:BQL655676 CAH655657:CAH655676 CKD655657:CKD655676 CTZ655657:CTZ655676 DDV655657:DDV655676 DNR655657:DNR655676 DXN655657:DXN655676 EHJ655657:EHJ655676 ERF655657:ERF655676 FBB655657:FBB655676 FKX655657:FKX655676 FUT655657:FUT655676 GEP655657:GEP655676 GOL655657:GOL655676 GYH655657:GYH655676 HID655657:HID655676 HRZ655657:HRZ655676 IBV655657:IBV655676 ILR655657:ILR655676 IVN655657:IVN655676 JFJ655657:JFJ655676 JPF655657:JPF655676 JZB655657:JZB655676 KIX655657:KIX655676 KST655657:KST655676 LCP655657:LCP655676 LML655657:LML655676 LWH655657:LWH655676 MGD655657:MGD655676 MPZ655657:MPZ655676 MZV655657:MZV655676 NJR655657:NJR655676 NTN655657:NTN655676 ODJ655657:ODJ655676 ONF655657:ONF655676 OXB655657:OXB655676 PGX655657:PGX655676 PQT655657:PQT655676 QAP655657:QAP655676 QKL655657:QKL655676 QUH655657:QUH655676 RED655657:RED655676 RNZ655657:RNZ655676 RXV655657:RXV655676 SHR655657:SHR655676 SRN655657:SRN655676 TBJ655657:TBJ655676 TLF655657:TLF655676 TVB655657:TVB655676 UEX655657:UEX655676 UOT655657:UOT655676 UYP655657:UYP655676 VIL655657:VIL655676 VSH655657:VSH655676 WCD655657:WCD655676 WLZ655657:WLZ655676 WVV655657:WVV655676 V721193:V721212 JJ721193:JJ721212 TF721193:TF721212 ADB721193:ADB721212 AMX721193:AMX721212 AWT721193:AWT721212 BGP721193:BGP721212 BQL721193:BQL721212 CAH721193:CAH721212 CKD721193:CKD721212 CTZ721193:CTZ721212 DDV721193:DDV721212 DNR721193:DNR721212 DXN721193:DXN721212 EHJ721193:EHJ721212 ERF721193:ERF721212 FBB721193:FBB721212 FKX721193:FKX721212 FUT721193:FUT721212 GEP721193:GEP721212 GOL721193:GOL721212 GYH721193:GYH721212 HID721193:HID721212 HRZ721193:HRZ721212 IBV721193:IBV721212 ILR721193:ILR721212 IVN721193:IVN721212 JFJ721193:JFJ721212 JPF721193:JPF721212 JZB721193:JZB721212 KIX721193:KIX721212 KST721193:KST721212 LCP721193:LCP721212 LML721193:LML721212 LWH721193:LWH721212 MGD721193:MGD721212 MPZ721193:MPZ721212 MZV721193:MZV721212 NJR721193:NJR721212 NTN721193:NTN721212 ODJ721193:ODJ721212 ONF721193:ONF721212 OXB721193:OXB721212 PGX721193:PGX721212 PQT721193:PQT721212 QAP721193:QAP721212 QKL721193:QKL721212 QUH721193:QUH721212 RED721193:RED721212 RNZ721193:RNZ721212 RXV721193:RXV721212 SHR721193:SHR721212 SRN721193:SRN721212 TBJ721193:TBJ721212 TLF721193:TLF721212 TVB721193:TVB721212 UEX721193:UEX721212 UOT721193:UOT721212 UYP721193:UYP721212 VIL721193:VIL721212 VSH721193:VSH721212 WCD721193:WCD721212 WLZ721193:WLZ721212 WVV721193:WVV721212 V786729:V786748 JJ786729:JJ786748 TF786729:TF786748 ADB786729:ADB786748 AMX786729:AMX786748 AWT786729:AWT786748 BGP786729:BGP786748 BQL786729:BQL786748 CAH786729:CAH786748 CKD786729:CKD786748 CTZ786729:CTZ786748 DDV786729:DDV786748 DNR786729:DNR786748 DXN786729:DXN786748 EHJ786729:EHJ786748 ERF786729:ERF786748 FBB786729:FBB786748 FKX786729:FKX786748 FUT786729:FUT786748 GEP786729:GEP786748 GOL786729:GOL786748 GYH786729:GYH786748 HID786729:HID786748 HRZ786729:HRZ786748 IBV786729:IBV786748 ILR786729:ILR786748 IVN786729:IVN786748 JFJ786729:JFJ786748 JPF786729:JPF786748 JZB786729:JZB786748 KIX786729:KIX786748 KST786729:KST786748 LCP786729:LCP786748 LML786729:LML786748 LWH786729:LWH786748 MGD786729:MGD786748 MPZ786729:MPZ786748 MZV786729:MZV786748 NJR786729:NJR786748 NTN786729:NTN786748 ODJ786729:ODJ786748 ONF786729:ONF786748 OXB786729:OXB786748 PGX786729:PGX786748 PQT786729:PQT786748 QAP786729:QAP786748 QKL786729:QKL786748 QUH786729:QUH786748 RED786729:RED786748 RNZ786729:RNZ786748 RXV786729:RXV786748 SHR786729:SHR786748 SRN786729:SRN786748 TBJ786729:TBJ786748 TLF786729:TLF786748 TVB786729:TVB786748 UEX786729:UEX786748 UOT786729:UOT786748 UYP786729:UYP786748 VIL786729:VIL786748 VSH786729:VSH786748 WCD786729:WCD786748 WLZ786729:WLZ786748 WVV786729:WVV786748 V852265:V852284 JJ852265:JJ852284 TF852265:TF852284 ADB852265:ADB852284 AMX852265:AMX852284 AWT852265:AWT852284 BGP852265:BGP852284 BQL852265:BQL852284 CAH852265:CAH852284 CKD852265:CKD852284 CTZ852265:CTZ852284 DDV852265:DDV852284 DNR852265:DNR852284 DXN852265:DXN852284 EHJ852265:EHJ852284 ERF852265:ERF852284 FBB852265:FBB852284 FKX852265:FKX852284 FUT852265:FUT852284 GEP852265:GEP852284 GOL852265:GOL852284 GYH852265:GYH852284 HID852265:HID852284 HRZ852265:HRZ852284 IBV852265:IBV852284 ILR852265:ILR852284 IVN852265:IVN852284 JFJ852265:JFJ852284 JPF852265:JPF852284 JZB852265:JZB852284 KIX852265:KIX852284 KST852265:KST852284 LCP852265:LCP852284 LML852265:LML852284 LWH852265:LWH852284 MGD852265:MGD852284 MPZ852265:MPZ852284 MZV852265:MZV852284 NJR852265:NJR852284 NTN852265:NTN852284 ODJ852265:ODJ852284 ONF852265:ONF852284 OXB852265:OXB852284 PGX852265:PGX852284 PQT852265:PQT852284 QAP852265:QAP852284 QKL852265:QKL852284 QUH852265:QUH852284 RED852265:RED852284 RNZ852265:RNZ852284 RXV852265:RXV852284 SHR852265:SHR852284 SRN852265:SRN852284 TBJ852265:TBJ852284 TLF852265:TLF852284 TVB852265:TVB852284 UEX852265:UEX852284 UOT852265:UOT852284 UYP852265:UYP852284 VIL852265:VIL852284 VSH852265:VSH852284 WCD852265:WCD852284 WLZ852265:WLZ852284 WVV852265:WVV852284 V917801:V917820 JJ917801:JJ917820 TF917801:TF917820 ADB917801:ADB917820 AMX917801:AMX917820 AWT917801:AWT917820 BGP917801:BGP917820 BQL917801:BQL917820 CAH917801:CAH917820 CKD917801:CKD917820 CTZ917801:CTZ917820 DDV917801:DDV917820 DNR917801:DNR917820 DXN917801:DXN917820 EHJ917801:EHJ917820 ERF917801:ERF917820 FBB917801:FBB917820 FKX917801:FKX917820 FUT917801:FUT917820 GEP917801:GEP917820 GOL917801:GOL917820 GYH917801:GYH917820 HID917801:HID917820 HRZ917801:HRZ917820 IBV917801:IBV917820 ILR917801:ILR917820 IVN917801:IVN917820 JFJ917801:JFJ917820 JPF917801:JPF917820 JZB917801:JZB917820 KIX917801:KIX917820 KST917801:KST917820 LCP917801:LCP917820 LML917801:LML917820 LWH917801:LWH917820 MGD917801:MGD917820 MPZ917801:MPZ917820 MZV917801:MZV917820 NJR917801:NJR917820 NTN917801:NTN917820 ODJ917801:ODJ917820 ONF917801:ONF917820 OXB917801:OXB917820 PGX917801:PGX917820 PQT917801:PQT917820 QAP917801:QAP917820 QKL917801:QKL917820 QUH917801:QUH917820 RED917801:RED917820 RNZ917801:RNZ917820 RXV917801:RXV917820 SHR917801:SHR917820 SRN917801:SRN917820 TBJ917801:TBJ917820 TLF917801:TLF917820 TVB917801:TVB917820 UEX917801:UEX917820 UOT917801:UOT917820 UYP917801:UYP917820 VIL917801:VIL917820 VSH917801:VSH917820 WCD917801:WCD917820 WLZ917801:WLZ917820 WVV917801:WVV917820 V983337:V983356 JJ983337:JJ983356 TF983337:TF983356 ADB983337:ADB983356 AMX983337:AMX983356 AWT983337:AWT983356 BGP983337:BGP983356 BQL983337:BQL983356 CAH983337:CAH983356 CKD983337:CKD983356 CTZ983337:CTZ983356 DDV983337:DDV983356 DNR983337:DNR983356 DXN983337:DXN983356 EHJ983337:EHJ983356 ERF983337:ERF983356 FBB983337:FBB983356 FKX983337:FKX983356 FUT983337:FUT983356 GEP983337:GEP983356 GOL983337:GOL983356 GYH983337:GYH983356 HID983337:HID983356 HRZ983337:HRZ983356 IBV983337:IBV983356 ILR983337:ILR983356 IVN983337:IVN983356 JFJ983337:JFJ983356 JPF983337:JPF983356 JZB983337:JZB983356 KIX983337:KIX983356 KST983337:KST983356 LCP983337:LCP983356 LML983337:LML983356 LWH983337:LWH983356 MGD983337:MGD983356 MPZ983337:MPZ983356 MZV983337:MZV983356 NJR983337:NJR983356 NTN983337:NTN983356 ODJ983337:ODJ983356 ONF983337:ONF983356 OXB983337:OXB983356 PGX983337:PGX983356 PQT983337:PQT983356 QAP983337:QAP983356 QKL983337:QKL983356 QUH983337:QUH983356 RED983337:RED983356 RNZ983337:RNZ983356 RXV983337:RXV983356 SHR983337:SHR983356 SRN983337:SRN983356 TBJ983337:TBJ983356 TLF983337:TLF983356 TVB983337:TVB983356 UEX983337:UEX983356 UOT983337:UOT983356 UYP983337:UYP983356 VIL983337:VIL983356 VSH983337:VSH983356 WCD983337:WCD983356 WLZ983337:WLZ983356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WVV35:WVV322 WLZ35:WLZ322 WCD35:WCD322 VSH35:VSH322 VIL35:VIL322 UYP35:UYP322 UOT35:UOT322 UEX35:UEX322 TVB35:TVB322 TLF35:TLF322 TBJ35:TBJ322 SRN35:SRN322 SHR35:SHR322 RXV35:RXV322 RNZ35:RNZ322 RED35:RED322 QUH35:QUH322 QKL35:QKL322 QAP35:QAP322 PQT35:PQT322 PGX35:PGX322 OXB35:OXB322 ONF35:ONF322 ODJ35:ODJ322 NTN35:NTN322 NJR35:NJR322 MZV35:MZV322 MPZ35:MPZ322 MGD35:MGD322 LWH35:LWH322 LML35:LML322 LCP35:LCP322 KST35:KST322 KIX35:KIX322 JZB35:JZB322 JPF35:JPF322 JFJ35:JFJ322 IVN35:IVN322 ILR35:ILR322 IBV35:IBV322 HRZ35:HRZ322 HID35:HID322 GYH35:GYH322 GOL35:GOL322 GEP35:GEP322 FUT35:FUT322 FKX35:FKX322 FBB35:FBB322 ERF35:ERF322 EHJ35:EHJ322 DXN35:DXN322 DNR35:DNR322 DDV35:DDV322 CTZ35:CTZ322 CKD35:CKD322 CAH35:CAH322 BQL35:BQL322 BGP35:BGP322 AWT35:AWT322 AMX35:AMX322 ADB35:ADB322 TF35:TF322 JJ35:JJ322" xr:uid="{5C456ECF-4F4A-4259-8645-2CEA5A7849FD}">
      <formula1>"firm, as available and interruptible, other (specify in column AH)"</formula1>
    </dataValidation>
    <dataValidation type="list" allowBlank="1" showInputMessage="1" showErrorMessage="1" sqref="K65833:K65852 IW65833:IW65852 SS65833:SS65852 ACO65833:ACO65852 AMK65833:AMK65852 AWG65833:AWG65852 BGC65833:BGC65852 BPY65833:BPY65852 BZU65833:BZU65852 CJQ65833:CJQ65852 CTM65833:CTM65852 DDI65833:DDI65852 DNE65833:DNE65852 DXA65833:DXA65852 EGW65833:EGW65852 EQS65833:EQS65852 FAO65833:FAO65852 FKK65833:FKK65852 FUG65833:FUG65852 GEC65833:GEC65852 GNY65833:GNY65852 GXU65833:GXU65852 HHQ65833:HHQ65852 HRM65833:HRM65852 IBI65833:IBI65852 ILE65833:ILE65852 IVA65833:IVA65852 JEW65833:JEW65852 JOS65833:JOS65852 JYO65833:JYO65852 KIK65833:KIK65852 KSG65833:KSG65852 LCC65833:LCC65852 LLY65833:LLY65852 LVU65833:LVU65852 MFQ65833:MFQ65852 MPM65833:MPM65852 MZI65833:MZI65852 NJE65833:NJE65852 NTA65833:NTA65852 OCW65833:OCW65852 OMS65833:OMS65852 OWO65833:OWO65852 PGK65833:PGK65852 PQG65833:PQG65852 QAC65833:QAC65852 QJY65833:QJY65852 QTU65833:QTU65852 RDQ65833:RDQ65852 RNM65833:RNM65852 RXI65833:RXI65852 SHE65833:SHE65852 SRA65833:SRA65852 TAW65833:TAW65852 TKS65833:TKS65852 TUO65833:TUO65852 UEK65833:UEK65852 UOG65833:UOG65852 UYC65833:UYC65852 VHY65833:VHY65852 VRU65833:VRU65852 WBQ65833:WBQ65852 WLM65833:WLM65852 WVI65833:WVI65852 K131369:K131388 IW131369:IW131388 SS131369:SS131388 ACO131369:ACO131388 AMK131369:AMK131388 AWG131369:AWG131388 BGC131369:BGC131388 BPY131369:BPY131388 BZU131369:BZU131388 CJQ131369:CJQ131388 CTM131369:CTM131388 DDI131369:DDI131388 DNE131369:DNE131388 DXA131369:DXA131388 EGW131369:EGW131388 EQS131369:EQS131388 FAO131369:FAO131388 FKK131369:FKK131388 FUG131369:FUG131388 GEC131369:GEC131388 GNY131369:GNY131388 GXU131369:GXU131388 HHQ131369:HHQ131388 HRM131369:HRM131388 IBI131369:IBI131388 ILE131369:ILE131388 IVA131369:IVA131388 JEW131369:JEW131388 JOS131369:JOS131388 JYO131369:JYO131388 KIK131369:KIK131388 KSG131369:KSG131388 LCC131369:LCC131388 LLY131369:LLY131388 LVU131369:LVU131388 MFQ131369:MFQ131388 MPM131369:MPM131388 MZI131369:MZI131388 NJE131369:NJE131388 NTA131369:NTA131388 OCW131369:OCW131388 OMS131369:OMS131388 OWO131369:OWO131388 PGK131369:PGK131388 PQG131369:PQG131388 QAC131369:QAC131388 QJY131369:QJY131388 QTU131369:QTU131388 RDQ131369:RDQ131388 RNM131369:RNM131388 RXI131369:RXI131388 SHE131369:SHE131388 SRA131369:SRA131388 TAW131369:TAW131388 TKS131369:TKS131388 TUO131369:TUO131388 UEK131369:UEK131388 UOG131369:UOG131388 UYC131369:UYC131388 VHY131369:VHY131388 VRU131369:VRU131388 WBQ131369:WBQ131388 WLM131369:WLM131388 WVI131369:WVI131388 K196905:K196924 IW196905:IW196924 SS196905:SS196924 ACO196905:ACO196924 AMK196905:AMK196924 AWG196905:AWG196924 BGC196905:BGC196924 BPY196905:BPY196924 BZU196905:BZU196924 CJQ196905:CJQ196924 CTM196905:CTM196924 DDI196905:DDI196924 DNE196905:DNE196924 DXA196905:DXA196924 EGW196905:EGW196924 EQS196905:EQS196924 FAO196905:FAO196924 FKK196905:FKK196924 FUG196905:FUG196924 GEC196905:GEC196924 GNY196905:GNY196924 GXU196905:GXU196924 HHQ196905:HHQ196924 HRM196905:HRM196924 IBI196905:IBI196924 ILE196905:ILE196924 IVA196905:IVA196924 JEW196905:JEW196924 JOS196905:JOS196924 JYO196905:JYO196924 KIK196905:KIK196924 KSG196905:KSG196924 LCC196905:LCC196924 LLY196905:LLY196924 LVU196905:LVU196924 MFQ196905:MFQ196924 MPM196905:MPM196924 MZI196905:MZI196924 NJE196905:NJE196924 NTA196905:NTA196924 OCW196905:OCW196924 OMS196905:OMS196924 OWO196905:OWO196924 PGK196905:PGK196924 PQG196905:PQG196924 QAC196905:QAC196924 QJY196905:QJY196924 QTU196905:QTU196924 RDQ196905:RDQ196924 RNM196905:RNM196924 RXI196905:RXI196924 SHE196905:SHE196924 SRA196905:SRA196924 TAW196905:TAW196924 TKS196905:TKS196924 TUO196905:TUO196924 UEK196905:UEK196924 UOG196905:UOG196924 UYC196905:UYC196924 VHY196905:VHY196924 VRU196905:VRU196924 WBQ196905:WBQ196924 WLM196905:WLM196924 WVI196905:WVI196924 K262441:K262460 IW262441:IW262460 SS262441:SS262460 ACO262441:ACO262460 AMK262441:AMK262460 AWG262441:AWG262460 BGC262441:BGC262460 BPY262441:BPY262460 BZU262441:BZU262460 CJQ262441:CJQ262460 CTM262441:CTM262460 DDI262441:DDI262460 DNE262441:DNE262460 DXA262441:DXA262460 EGW262441:EGW262460 EQS262441:EQS262460 FAO262441:FAO262460 FKK262441:FKK262460 FUG262441:FUG262460 GEC262441:GEC262460 GNY262441:GNY262460 GXU262441:GXU262460 HHQ262441:HHQ262460 HRM262441:HRM262460 IBI262441:IBI262460 ILE262441:ILE262460 IVA262441:IVA262460 JEW262441:JEW262460 JOS262441:JOS262460 JYO262441:JYO262460 KIK262441:KIK262460 KSG262441:KSG262460 LCC262441:LCC262460 LLY262441:LLY262460 LVU262441:LVU262460 MFQ262441:MFQ262460 MPM262441:MPM262460 MZI262441:MZI262460 NJE262441:NJE262460 NTA262441:NTA262460 OCW262441:OCW262460 OMS262441:OMS262460 OWO262441:OWO262460 PGK262441:PGK262460 PQG262441:PQG262460 QAC262441:QAC262460 QJY262441:QJY262460 QTU262441:QTU262460 RDQ262441:RDQ262460 RNM262441:RNM262460 RXI262441:RXI262460 SHE262441:SHE262460 SRA262441:SRA262460 TAW262441:TAW262460 TKS262441:TKS262460 TUO262441:TUO262460 UEK262441:UEK262460 UOG262441:UOG262460 UYC262441:UYC262460 VHY262441:VHY262460 VRU262441:VRU262460 WBQ262441:WBQ262460 WLM262441:WLM262460 WVI262441:WVI262460 K327977:K327996 IW327977:IW327996 SS327977:SS327996 ACO327977:ACO327996 AMK327977:AMK327996 AWG327977:AWG327996 BGC327977:BGC327996 BPY327977:BPY327996 BZU327977:BZU327996 CJQ327977:CJQ327996 CTM327977:CTM327996 DDI327977:DDI327996 DNE327977:DNE327996 DXA327977:DXA327996 EGW327977:EGW327996 EQS327977:EQS327996 FAO327977:FAO327996 FKK327977:FKK327996 FUG327977:FUG327996 GEC327977:GEC327996 GNY327977:GNY327996 GXU327977:GXU327996 HHQ327977:HHQ327996 HRM327977:HRM327996 IBI327977:IBI327996 ILE327977:ILE327996 IVA327977:IVA327996 JEW327977:JEW327996 JOS327977:JOS327996 JYO327977:JYO327996 KIK327977:KIK327996 KSG327977:KSG327996 LCC327977:LCC327996 LLY327977:LLY327996 LVU327977:LVU327996 MFQ327977:MFQ327996 MPM327977:MPM327996 MZI327977:MZI327996 NJE327977:NJE327996 NTA327977:NTA327996 OCW327977:OCW327996 OMS327977:OMS327996 OWO327977:OWO327996 PGK327977:PGK327996 PQG327977:PQG327996 QAC327977:QAC327996 QJY327977:QJY327996 QTU327977:QTU327996 RDQ327977:RDQ327996 RNM327977:RNM327996 RXI327977:RXI327996 SHE327977:SHE327996 SRA327977:SRA327996 TAW327977:TAW327996 TKS327977:TKS327996 TUO327977:TUO327996 UEK327977:UEK327996 UOG327977:UOG327996 UYC327977:UYC327996 VHY327977:VHY327996 VRU327977:VRU327996 WBQ327977:WBQ327996 WLM327977:WLM327996 WVI327977:WVI327996 K393513:K393532 IW393513:IW393532 SS393513:SS393532 ACO393513:ACO393532 AMK393513:AMK393532 AWG393513:AWG393532 BGC393513:BGC393532 BPY393513:BPY393532 BZU393513:BZU393532 CJQ393513:CJQ393532 CTM393513:CTM393532 DDI393513:DDI393532 DNE393513:DNE393532 DXA393513:DXA393532 EGW393513:EGW393532 EQS393513:EQS393532 FAO393513:FAO393532 FKK393513:FKK393532 FUG393513:FUG393532 GEC393513:GEC393532 GNY393513:GNY393532 GXU393513:GXU393532 HHQ393513:HHQ393532 HRM393513:HRM393532 IBI393513:IBI393532 ILE393513:ILE393532 IVA393513:IVA393532 JEW393513:JEW393532 JOS393513:JOS393532 JYO393513:JYO393532 KIK393513:KIK393532 KSG393513:KSG393532 LCC393513:LCC393532 LLY393513:LLY393532 LVU393513:LVU393532 MFQ393513:MFQ393532 MPM393513:MPM393532 MZI393513:MZI393532 NJE393513:NJE393532 NTA393513:NTA393532 OCW393513:OCW393532 OMS393513:OMS393532 OWO393513:OWO393532 PGK393513:PGK393532 PQG393513:PQG393532 QAC393513:QAC393532 QJY393513:QJY393532 QTU393513:QTU393532 RDQ393513:RDQ393532 RNM393513:RNM393532 RXI393513:RXI393532 SHE393513:SHE393532 SRA393513:SRA393532 TAW393513:TAW393532 TKS393513:TKS393532 TUO393513:TUO393532 UEK393513:UEK393532 UOG393513:UOG393532 UYC393513:UYC393532 VHY393513:VHY393532 VRU393513:VRU393532 WBQ393513:WBQ393532 WLM393513:WLM393532 WVI393513:WVI393532 K459049:K459068 IW459049:IW459068 SS459049:SS459068 ACO459049:ACO459068 AMK459049:AMK459068 AWG459049:AWG459068 BGC459049:BGC459068 BPY459049:BPY459068 BZU459049:BZU459068 CJQ459049:CJQ459068 CTM459049:CTM459068 DDI459049:DDI459068 DNE459049:DNE459068 DXA459049:DXA459068 EGW459049:EGW459068 EQS459049:EQS459068 FAO459049:FAO459068 FKK459049:FKK459068 FUG459049:FUG459068 GEC459049:GEC459068 GNY459049:GNY459068 GXU459049:GXU459068 HHQ459049:HHQ459068 HRM459049:HRM459068 IBI459049:IBI459068 ILE459049:ILE459068 IVA459049:IVA459068 JEW459049:JEW459068 JOS459049:JOS459068 JYO459049:JYO459068 KIK459049:KIK459068 KSG459049:KSG459068 LCC459049:LCC459068 LLY459049:LLY459068 LVU459049:LVU459068 MFQ459049:MFQ459068 MPM459049:MPM459068 MZI459049:MZI459068 NJE459049:NJE459068 NTA459049:NTA459068 OCW459049:OCW459068 OMS459049:OMS459068 OWO459049:OWO459068 PGK459049:PGK459068 PQG459049:PQG459068 QAC459049:QAC459068 QJY459049:QJY459068 QTU459049:QTU459068 RDQ459049:RDQ459068 RNM459049:RNM459068 RXI459049:RXI459068 SHE459049:SHE459068 SRA459049:SRA459068 TAW459049:TAW459068 TKS459049:TKS459068 TUO459049:TUO459068 UEK459049:UEK459068 UOG459049:UOG459068 UYC459049:UYC459068 VHY459049:VHY459068 VRU459049:VRU459068 WBQ459049:WBQ459068 WLM459049:WLM459068 WVI459049:WVI459068 K524585:K524604 IW524585:IW524604 SS524585:SS524604 ACO524585:ACO524604 AMK524585:AMK524604 AWG524585:AWG524604 BGC524585:BGC524604 BPY524585:BPY524604 BZU524585:BZU524604 CJQ524585:CJQ524604 CTM524585:CTM524604 DDI524585:DDI524604 DNE524585:DNE524604 DXA524585:DXA524604 EGW524585:EGW524604 EQS524585:EQS524604 FAO524585:FAO524604 FKK524585:FKK524604 FUG524585:FUG524604 GEC524585:GEC524604 GNY524585:GNY524604 GXU524585:GXU524604 HHQ524585:HHQ524604 HRM524585:HRM524604 IBI524585:IBI524604 ILE524585:ILE524604 IVA524585:IVA524604 JEW524585:JEW524604 JOS524585:JOS524604 JYO524585:JYO524604 KIK524585:KIK524604 KSG524585:KSG524604 LCC524585:LCC524604 LLY524585:LLY524604 LVU524585:LVU524604 MFQ524585:MFQ524604 MPM524585:MPM524604 MZI524585:MZI524604 NJE524585:NJE524604 NTA524585:NTA524604 OCW524585:OCW524604 OMS524585:OMS524604 OWO524585:OWO524604 PGK524585:PGK524604 PQG524585:PQG524604 QAC524585:QAC524604 QJY524585:QJY524604 QTU524585:QTU524604 RDQ524585:RDQ524604 RNM524585:RNM524604 RXI524585:RXI524604 SHE524585:SHE524604 SRA524585:SRA524604 TAW524585:TAW524604 TKS524585:TKS524604 TUO524585:TUO524604 UEK524585:UEK524604 UOG524585:UOG524604 UYC524585:UYC524604 VHY524585:VHY524604 VRU524585:VRU524604 WBQ524585:WBQ524604 WLM524585:WLM524604 WVI524585:WVI524604 K590121:K590140 IW590121:IW590140 SS590121:SS590140 ACO590121:ACO590140 AMK590121:AMK590140 AWG590121:AWG590140 BGC590121:BGC590140 BPY590121:BPY590140 BZU590121:BZU590140 CJQ590121:CJQ590140 CTM590121:CTM590140 DDI590121:DDI590140 DNE590121:DNE590140 DXA590121:DXA590140 EGW590121:EGW590140 EQS590121:EQS590140 FAO590121:FAO590140 FKK590121:FKK590140 FUG590121:FUG590140 GEC590121:GEC590140 GNY590121:GNY590140 GXU590121:GXU590140 HHQ590121:HHQ590140 HRM590121:HRM590140 IBI590121:IBI590140 ILE590121:ILE590140 IVA590121:IVA590140 JEW590121:JEW590140 JOS590121:JOS590140 JYO590121:JYO590140 KIK590121:KIK590140 KSG590121:KSG590140 LCC590121:LCC590140 LLY590121:LLY590140 LVU590121:LVU590140 MFQ590121:MFQ590140 MPM590121:MPM590140 MZI590121:MZI590140 NJE590121:NJE590140 NTA590121:NTA590140 OCW590121:OCW590140 OMS590121:OMS590140 OWO590121:OWO590140 PGK590121:PGK590140 PQG590121:PQG590140 QAC590121:QAC590140 QJY590121:QJY590140 QTU590121:QTU590140 RDQ590121:RDQ590140 RNM590121:RNM590140 RXI590121:RXI590140 SHE590121:SHE590140 SRA590121:SRA590140 TAW590121:TAW590140 TKS590121:TKS590140 TUO590121:TUO590140 UEK590121:UEK590140 UOG590121:UOG590140 UYC590121:UYC590140 VHY590121:VHY590140 VRU590121:VRU590140 WBQ590121:WBQ590140 WLM590121:WLM590140 WVI590121:WVI590140 K655657:K655676 IW655657:IW655676 SS655657:SS655676 ACO655657:ACO655676 AMK655657:AMK655676 AWG655657:AWG655676 BGC655657:BGC655676 BPY655657:BPY655676 BZU655657:BZU655676 CJQ655657:CJQ655676 CTM655657:CTM655676 DDI655657:DDI655676 DNE655657:DNE655676 DXA655657:DXA655676 EGW655657:EGW655676 EQS655657:EQS655676 FAO655657:FAO655676 FKK655657:FKK655676 FUG655657:FUG655676 GEC655657:GEC655676 GNY655657:GNY655676 GXU655657:GXU655676 HHQ655657:HHQ655676 HRM655657:HRM655676 IBI655657:IBI655676 ILE655657:ILE655676 IVA655657:IVA655676 JEW655657:JEW655676 JOS655657:JOS655676 JYO655657:JYO655676 KIK655657:KIK655676 KSG655657:KSG655676 LCC655657:LCC655676 LLY655657:LLY655676 LVU655657:LVU655676 MFQ655657:MFQ655676 MPM655657:MPM655676 MZI655657:MZI655676 NJE655657:NJE655676 NTA655657:NTA655676 OCW655657:OCW655676 OMS655657:OMS655676 OWO655657:OWO655676 PGK655657:PGK655676 PQG655657:PQG655676 QAC655657:QAC655676 QJY655657:QJY655676 QTU655657:QTU655676 RDQ655657:RDQ655676 RNM655657:RNM655676 RXI655657:RXI655676 SHE655657:SHE655676 SRA655657:SRA655676 TAW655657:TAW655676 TKS655657:TKS655676 TUO655657:TUO655676 UEK655657:UEK655676 UOG655657:UOG655676 UYC655657:UYC655676 VHY655657:VHY655676 VRU655657:VRU655676 WBQ655657:WBQ655676 WLM655657:WLM655676 WVI655657:WVI655676 K721193:K721212 IW721193:IW721212 SS721193:SS721212 ACO721193:ACO721212 AMK721193:AMK721212 AWG721193:AWG721212 BGC721193:BGC721212 BPY721193:BPY721212 BZU721193:BZU721212 CJQ721193:CJQ721212 CTM721193:CTM721212 DDI721193:DDI721212 DNE721193:DNE721212 DXA721193:DXA721212 EGW721193:EGW721212 EQS721193:EQS721212 FAO721193:FAO721212 FKK721193:FKK721212 FUG721193:FUG721212 GEC721193:GEC721212 GNY721193:GNY721212 GXU721193:GXU721212 HHQ721193:HHQ721212 HRM721193:HRM721212 IBI721193:IBI721212 ILE721193:ILE721212 IVA721193:IVA721212 JEW721193:JEW721212 JOS721193:JOS721212 JYO721193:JYO721212 KIK721193:KIK721212 KSG721193:KSG721212 LCC721193:LCC721212 LLY721193:LLY721212 LVU721193:LVU721212 MFQ721193:MFQ721212 MPM721193:MPM721212 MZI721193:MZI721212 NJE721193:NJE721212 NTA721193:NTA721212 OCW721193:OCW721212 OMS721193:OMS721212 OWO721193:OWO721212 PGK721193:PGK721212 PQG721193:PQG721212 QAC721193:QAC721212 QJY721193:QJY721212 QTU721193:QTU721212 RDQ721193:RDQ721212 RNM721193:RNM721212 RXI721193:RXI721212 SHE721193:SHE721212 SRA721193:SRA721212 TAW721193:TAW721212 TKS721193:TKS721212 TUO721193:TUO721212 UEK721193:UEK721212 UOG721193:UOG721212 UYC721193:UYC721212 VHY721193:VHY721212 VRU721193:VRU721212 WBQ721193:WBQ721212 WLM721193:WLM721212 WVI721193:WVI721212 K786729:K786748 IW786729:IW786748 SS786729:SS786748 ACO786729:ACO786748 AMK786729:AMK786748 AWG786729:AWG786748 BGC786729:BGC786748 BPY786729:BPY786748 BZU786729:BZU786748 CJQ786729:CJQ786748 CTM786729:CTM786748 DDI786729:DDI786748 DNE786729:DNE786748 DXA786729:DXA786748 EGW786729:EGW786748 EQS786729:EQS786748 FAO786729:FAO786748 FKK786729:FKK786748 FUG786729:FUG786748 GEC786729:GEC786748 GNY786729:GNY786748 GXU786729:GXU786748 HHQ786729:HHQ786748 HRM786729:HRM786748 IBI786729:IBI786748 ILE786729:ILE786748 IVA786729:IVA786748 JEW786729:JEW786748 JOS786729:JOS786748 JYO786729:JYO786748 KIK786729:KIK786748 KSG786729:KSG786748 LCC786729:LCC786748 LLY786729:LLY786748 LVU786729:LVU786748 MFQ786729:MFQ786748 MPM786729:MPM786748 MZI786729:MZI786748 NJE786729:NJE786748 NTA786729:NTA786748 OCW786729:OCW786748 OMS786729:OMS786748 OWO786729:OWO786748 PGK786729:PGK786748 PQG786729:PQG786748 QAC786729:QAC786748 QJY786729:QJY786748 QTU786729:QTU786748 RDQ786729:RDQ786748 RNM786729:RNM786748 RXI786729:RXI786748 SHE786729:SHE786748 SRA786729:SRA786748 TAW786729:TAW786748 TKS786729:TKS786748 TUO786729:TUO786748 UEK786729:UEK786748 UOG786729:UOG786748 UYC786729:UYC786748 VHY786729:VHY786748 VRU786729:VRU786748 WBQ786729:WBQ786748 WLM786729:WLM786748 WVI786729:WVI786748 K852265:K852284 IW852265:IW852284 SS852265:SS852284 ACO852265:ACO852284 AMK852265:AMK852284 AWG852265:AWG852284 BGC852265:BGC852284 BPY852265:BPY852284 BZU852265:BZU852284 CJQ852265:CJQ852284 CTM852265:CTM852284 DDI852265:DDI852284 DNE852265:DNE852284 DXA852265:DXA852284 EGW852265:EGW852284 EQS852265:EQS852284 FAO852265:FAO852284 FKK852265:FKK852284 FUG852265:FUG852284 GEC852265:GEC852284 GNY852265:GNY852284 GXU852265:GXU852284 HHQ852265:HHQ852284 HRM852265:HRM852284 IBI852265:IBI852284 ILE852265:ILE852284 IVA852265:IVA852284 JEW852265:JEW852284 JOS852265:JOS852284 JYO852265:JYO852284 KIK852265:KIK852284 KSG852265:KSG852284 LCC852265:LCC852284 LLY852265:LLY852284 LVU852265:LVU852284 MFQ852265:MFQ852284 MPM852265:MPM852284 MZI852265:MZI852284 NJE852265:NJE852284 NTA852265:NTA852284 OCW852265:OCW852284 OMS852265:OMS852284 OWO852265:OWO852284 PGK852265:PGK852284 PQG852265:PQG852284 QAC852265:QAC852284 QJY852265:QJY852284 QTU852265:QTU852284 RDQ852265:RDQ852284 RNM852265:RNM852284 RXI852265:RXI852284 SHE852265:SHE852284 SRA852265:SRA852284 TAW852265:TAW852284 TKS852265:TKS852284 TUO852265:TUO852284 UEK852265:UEK852284 UOG852265:UOG852284 UYC852265:UYC852284 VHY852265:VHY852284 VRU852265:VRU852284 WBQ852265:WBQ852284 WLM852265:WLM852284 WVI852265:WVI852284 K917801:K917820 IW917801:IW917820 SS917801:SS917820 ACO917801:ACO917820 AMK917801:AMK917820 AWG917801:AWG917820 BGC917801:BGC917820 BPY917801:BPY917820 BZU917801:BZU917820 CJQ917801:CJQ917820 CTM917801:CTM917820 DDI917801:DDI917820 DNE917801:DNE917820 DXA917801:DXA917820 EGW917801:EGW917820 EQS917801:EQS917820 FAO917801:FAO917820 FKK917801:FKK917820 FUG917801:FUG917820 GEC917801:GEC917820 GNY917801:GNY917820 GXU917801:GXU917820 HHQ917801:HHQ917820 HRM917801:HRM917820 IBI917801:IBI917820 ILE917801:ILE917820 IVA917801:IVA917820 JEW917801:JEW917820 JOS917801:JOS917820 JYO917801:JYO917820 KIK917801:KIK917820 KSG917801:KSG917820 LCC917801:LCC917820 LLY917801:LLY917820 LVU917801:LVU917820 MFQ917801:MFQ917820 MPM917801:MPM917820 MZI917801:MZI917820 NJE917801:NJE917820 NTA917801:NTA917820 OCW917801:OCW917820 OMS917801:OMS917820 OWO917801:OWO917820 PGK917801:PGK917820 PQG917801:PQG917820 QAC917801:QAC917820 QJY917801:QJY917820 QTU917801:QTU917820 RDQ917801:RDQ917820 RNM917801:RNM917820 RXI917801:RXI917820 SHE917801:SHE917820 SRA917801:SRA917820 TAW917801:TAW917820 TKS917801:TKS917820 TUO917801:TUO917820 UEK917801:UEK917820 UOG917801:UOG917820 UYC917801:UYC917820 VHY917801:VHY917820 VRU917801:VRU917820 WBQ917801:WBQ917820 WLM917801:WLM917820 WVI917801:WVI917820 K983337:K983356 IW983337:IW983356 SS983337:SS983356 ACO983337:ACO983356 AMK983337:AMK983356 AWG983337:AWG983356 BGC983337:BGC983356 BPY983337:BPY983356 BZU983337:BZU983356 CJQ983337:CJQ983356 CTM983337:CTM983356 DDI983337:DDI983356 DNE983337:DNE983356 DXA983337:DXA983356 EGW983337:EGW983356 EQS983337:EQS983356 FAO983337:FAO983356 FKK983337:FKK983356 FUG983337:FUG983356 GEC983337:GEC983356 GNY983337:GNY983356 GXU983337:GXU983356 HHQ983337:HHQ983356 HRM983337:HRM983356 IBI983337:IBI983356 ILE983337:ILE983356 IVA983337:IVA983356 JEW983337:JEW983356 JOS983337:JOS983356 JYO983337:JYO983356 KIK983337:KIK983356 KSG983337:KSG983356 LCC983337:LCC983356 LLY983337:LLY983356 LVU983337:LVU983356 MFQ983337:MFQ983356 MPM983337:MPM983356 MZI983337:MZI983356 NJE983337:NJE983356 NTA983337:NTA983356 OCW983337:OCW983356 OMS983337:OMS983356 OWO983337:OWO983356 PGK983337:PGK983356 PQG983337:PQG983356 QAC983337:QAC983356 QJY983337:QJY983356 QTU983337:QTU983356 RDQ983337:RDQ983356 RNM983337:RNM983356 RXI983337:RXI983356 SHE983337:SHE983356 SRA983337:SRA983356 TAW983337:TAW983356 TKS983337:TKS983356 TUO983337:TUO983356 UEK983337:UEK983356 UOG983337:UOG983356 UYC983337:UYC983356 VHY983337:VHY983356 VRU983337:VRU983356 WBQ983337:WBQ983356 WLM983337:WLM983356 WVI983337:WVI983356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K14:K341 IW35:IW322 WVI35:WVI322 WLM35:WLM322 WBQ35:WBQ322 VRU35:VRU322 VHY35:VHY322 UYC35:UYC322 UOG35:UOG322 UEK35:UEK322 TUO35:TUO322 TKS35:TKS322 TAW35:TAW322 SRA35:SRA322 SHE35:SHE322 RXI35:RXI322 RNM35:RNM322 RDQ35:RDQ322 QTU35:QTU322 QJY35:QJY322 QAC35:QAC322 PQG35:PQG322 PGK35:PGK322 OWO35:OWO322 OMS35:OMS322 OCW35:OCW322 NTA35:NTA322 NJE35:NJE322 MZI35:MZI322 MPM35:MPM322 MFQ35:MFQ322 LVU35:LVU322 LLY35:LLY322 LCC35:LCC322 KSG35:KSG322 KIK35:KIK322 JYO35:JYO322 JOS35:JOS322 JEW35:JEW322 IVA35:IVA322 ILE35:ILE322 IBI35:IBI322 HRM35:HRM322 HHQ35:HHQ322 GXU35:GXU322 GNY35:GNY322 GEC35:GEC322 FUG35:FUG322 FKK35:FKK322 FAO35:FAO322 EQS35:EQS322 EGW35:EGW322 DXA35:DXA322 DNE35:DNE322 DDI35:DDI322 CTM35:CTM322 CJQ35:CJQ322 BZU35:BZU322 BPY35:BPY322 BGC35:BGC322 AWG35:AWG322 AMK35:AMK322 ACO35:ACO322 SS35:SS322" xr:uid="{12FCD48F-7D29-46CE-A9DE-B4EE8A2A55CD}">
      <formula1>"GJ, GJ/day"</formula1>
    </dataValidation>
    <dataValidation type="list" allowBlank="1" showInputMessage="1" showErrorMessage="1" sqref="P65833:P65852 JB65833:JB65852 SX65833:SX65852 ACT65833:ACT65852 AMP65833:AMP65852 AWL65833:AWL65852 BGH65833:BGH65852 BQD65833:BQD65852 BZZ65833:BZZ65852 CJV65833:CJV65852 CTR65833:CTR65852 DDN65833:DDN65852 DNJ65833:DNJ65852 DXF65833:DXF65852 EHB65833:EHB65852 EQX65833:EQX65852 FAT65833:FAT65852 FKP65833:FKP65852 FUL65833:FUL65852 GEH65833:GEH65852 GOD65833:GOD65852 GXZ65833:GXZ65852 HHV65833:HHV65852 HRR65833:HRR65852 IBN65833:IBN65852 ILJ65833:ILJ65852 IVF65833:IVF65852 JFB65833:JFB65852 JOX65833:JOX65852 JYT65833:JYT65852 KIP65833:KIP65852 KSL65833:KSL65852 LCH65833:LCH65852 LMD65833:LMD65852 LVZ65833:LVZ65852 MFV65833:MFV65852 MPR65833:MPR65852 MZN65833:MZN65852 NJJ65833:NJJ65852 NTF65833:NTF65852 ODB65833:ODB65852 OMX65833:OMX65852 OWT65833:OWT65852 PGP65833:PGP65852 PQL65833:PQL65852 QAH65833:QAH65852 QKD65833:QKD65852 QTZ65833:QTZ65852 RDV65833:RDV65852 RNR65833:RNR65852 RXN65833:RXN65852 SHJ65833:SHJ65852 SRF65833:SRF65852 TBB65833:TBB65852 TKX65833:TKX65852 TUT65833:TUT65852 UEP65833:UEP65852 UOL65833:UOL65852 UYH65833:UYH65852 VID65833:VID65852 VRZ65833:VRZ65852 WBV65833:WBV65852 WLR65833:WLR65852 WVN65833:WVN65852 P131369:P131388 JB131369:JB131388 SX131369:SX131388 ACT131369:ACT131388 AMP131369:AMP131388 AWL131369:AWL131388 BGH131369:BGH131388 BQD131369:BQD131388 BZZ131369:BZZ131388 CJV131369:CJV131388 CTR131369:CTR131388 DDN131369:DDN131388 DNJ131369:DNJ131388 DXF131369:DXF131388 EHB131369:EHB131388 EQX131369:EQX131388 FAT131369:FAT131388 FKP131369:FKP131388 FUL131369:FUL131388 GEH131369:GEH131388 GOD131369:GOD131388 GXZ131369:GXZ131388 HHV131369:HHV131388 HRR131369:HRR131388 IBN131369:IBN131388 ILJ131369:ILJ131388 IVF131369:IVF131388 JFB131369:JFB131388 JOX131369:JOX131388 JYT131369:JYT131388 KIP131369:KIP131388 KSL131369:KSL131388 LCH131369:LCH131388 LMD131369:LMD131388 LVZ131369:LVZ131388 MFV131369:MFV131388 MPR131369:MPR131388 MZN131369:MZN131388 NJJ131369:NJJ131388 NTF131369:NTF131388 ODB131369:ODB131388 OMX131369:OMX131388 OWT131369:OWT131388 PGP131369:PGP131388 PQL131369:PQL131388 QAH131369:QAH131388 QKD131369:QKD131388 QTZ131369:QTZ131388 RDV131369:RDV131388 RNR131369:RNR131388 RXN131369:RXN131388 SHJ131369:SHJ131388 SRF131369:SRF131388 TBB131369:TBB131388 TKX131369:TKX131388 TUT131369:TUT131388 UEP131369:UEP131388 UOL131369:UOL131388 UYH131369:UYH131388 VID131369:VID131388 VRZ131369:VRZ131388 WBV131369:WBV131388 WLR131369:WLR131388 WVN131369:WVN131388 P196905:P196924 JB196905:JB196924 SX196905:SX196924 ACT196905:ACT196924 AMP196905:AMP196924 AWL196905:AWL196924 BGH196905:BGH196924 BQD196905:BQD196924 BZZ196905:BZZ196924 CJV196905:CJV196924 CTR196905:CTR196924 DDN196905:DDN196924 DNJ196905:DNJ196924 DXF196905:DXF196924 EHB196905:EHB196924 EQX196905:EQX196924 FAT196905:FAT196924 FKP196905:FKP196924 FUL196905:FUL196924 GEH196905:GEH196924 GOD196905:GOD196924 GXZ196905:GXZ196924 HHV196905:HHV196924 HRR196905:HRR196924 IBN196905:IBN196924 ILJ196905:ILJ196924 IVF196905:IVF196924 JFB196905:JFB196924 JOX196905:JOX196924 JYT196905:JYT196924 KIP196905:KIP196924 KSL196905:KSL196924 LCH196905:LCH196924 LMD196905:LMD196924 LVZ196905:LVZ196924 MFV196905:MFV196924 MPR196905:MPR196924 MZN196905:MZN196924 NJJ196905:NJJ196924 NTF196905:NTF196924 ODB196905:ODB196924 OMX196905:OMX196924 OWT196905:OWT196924 PGP196905:PGP196924 PQL196905:PQL196924 QAH196905:QAH196924 QKD196905:QKD196924 QTZ196905:QTZ196924 RDV196905:RDV196924 RNR196905:RNR196924 RXN196905:RXN196924 SHJ196905:SHJ196924 SRF196905:SRF196924 TBB196905:TBB196924 TKX196905:TKX196924 TUT196905:TUT196924 UEP196905:UEP196924 UOL196905:UOL196924 UYH196905:UYH196924 VID196905:VID196924 VRZ196905:VRZ196924 WBV196905:WBV196924 WLR196905:WLR196924 WVN196905:WVN196924 P262441:P262460 JB262441:JB262460 SX262441:SX262460 ACT262441:ACT262460 AMP262441:AMP262460 AWL262441:AWL262460 BGH262441:BGH262460 BQD262441:BQD262460 BZZ262441:BZZ262460 CJV262441:CJV262460 CTR262441:CTR262460 DDN262441:DDN262460 DNJ262441:DNJ262460 DXF262441:DXF262460 EHB262441:EHB262460 EQX262441:EQX262460 FAT262441:FAT262460 FKP262441:FKP262460 FUL262441:FUL262460 GEH262441:GEH262460 GOD262441:GOD262460 GXZ262441:GXZ262460 HHV262441:HHV262460 HRR262441:HRR262460 IBN262441:IBN262460 ILJ262441:ILJ262460 IVF262441:IVF262460 JFB262441:JFB262460 JOX262441:JOX262460 JYT262441:JYT262460 KIP262441:KIP262460 KSL262441:KSL262460 LCH262441:LCH262460 LMD262441:LMD262460 LVZ262441:LVZ262460 MFV262441:MFV262460 MPR262441:MPR262460 MZN262441:MZN262460 NJJ262441:NJJ262460 NTF262441:NTF262460 ODB262441:ODB262460 OMX262441:OMX262460 OWT262441:OWT262460 PGP262441:PGP262460 PQL262441:PQL262460 QAH262441:QAH262460 QKD262441:QKD262460 QTZ262441:QTZ262460 RDV262441:RDV262460 RNR262441:RNR262460 RXN262441:RXN262460 SHJ262441:SHJ262460 SRF262441:SRF262460 TBB262441:TBB262460 TKX262441:TKX262460 TUT262441:TUT262460 UEP262441:UEP262460 UOL262441:UOL262460 UYH262441:UYH262460 VID262441:VID262460 VRZ262441:VRZ262460 WBV262441:WBV262460 WLR262441:WLR262460 WVN262441:WVN262460 P327977:P327996 JB327977:JB327996 SX327977:SX327996 ACT327977:ACT327996 AMP327977:AMP327996 AWL327977:AWL327996 BGH327977:BGH327996 BQD327977:BQD327996 BZZ327977:BZZ327996 CJV327977:CJV327996 CTR327977:CTR327996 DDN327977:DDN327996 DNJ327977:DNJ327996 DXF327977:DXF327996 EHB327977:EHB327996 EQX327977:EQX327996 FAT327977:FAT327996 FKP327977:FKP327996 FUL327977:FUL327996 GEH327977:GEH327996 GOD327977:GOD327996 GXZ327977:GXZ327996 HHV327977:HHV327996 HRR327977:HRR327996 IBN327977:IBN327996 ILJ327977:ILJ327996 IVF327977:IVF327996 JFB327977:JFB327996 JOX327977:JOX327996 JYT327977:JYT327996 KIP327977:KIP327996 KSL327977:KSL327996 LCH327977:LCH327996 LMD327977:LMD327996 LVZ327977:LVZ327996 MFV327977:MFV327996 MPR327977:MPR327996 MZN327977:MZN327996 NJJ327977:NJJ327996 NTF327977:NTF327996 ODB327977:ODB327996 OMX327977:OMX327996 OWT327977:OWT327996 PGP327977:PGP327996 PQL327977:PQL327996 QAH327977:QAH327996 QKD327977:QKD327996 QTZ327977:QTZ327996 RDV327977:RDV327996 RNR327977:RNR327996 RXN327977:RXN327996 SHJ327977:SHJ327996 SRF327977:SRF327996 TBB327977:TBB327996 TKX327977:TKX327996 TUT327977:TUT327996 UEP327977:UEP327996 UOL327977:UOL327996 UYH327977:UYH327996 VID327977:VID327996 VRZ327977:VRZ327996 WBV327977:WBV327996 WLR327977:WLR327996 WVN327977:WVN327996 P393513:P393532 JB393513:JB393532 SX393513:SX393532 ACT393513:ACT393532 AMP393513:AMP393532 AWL393513:AWL393532 BGH393513:BGH393532 BQD393513:BQD393532 BZZ393513:BZZ393532 CJV393513:CJV393532 CTR393513:CTR393532 DDN393513:DDN393532 DNJ393513:DNJ393532 DXF393513:DXF393532 EHB393513:EHB393532 EQX393513:EQX393532 FAT393513:FAT393532 FKP393513:FKP393532 FUL393513:FUL393532 GEH393513:GEH393532 GOD393513:GOD393532 GXZ393513:GXZ393532 HHV393513:HHV393532 HRR393513:HRR393532 IBN393513:IBN393532 ILJ393513:ILJ393532 IVF393513:IVF393532 JFB393513:JFB393532 JOX393513:JOX393532 JYT393513:JYT393532 KIP393513:KIP393532 KSL393513:KSL393532 LCH393513:LCH393532 LMD393513:LMD393532 LVZ393513:LVZ393532 MFV393513:MFV393532 MPR393513:MPR393532 MZN393513:MZN393532 NJJ393513:NJJ393532 NTF393513:NTF393532 ODB393513:ODB393532 OMX393513:OMX393532 OWT393513:OWT393532 PGP393513:PGP393532 PQL393513:PQL393532 QAH393513:QAH393532 QKD393513:QKD393532 QTZ393513:QTZ393532 RDV393513:RDV393532 RNR393513:RNR393532 RXN393513:RXN393532 SHJ393513:SHJ393532 SRF393513:SRF393532 TBB393513:TBB393532 TKX393513:TKX393532 TUT393513:TUT393532 UEP393513:UEP393532 UOL393513:UOL393532 UYH393513:UYH393532 VID393513:VID393532 VRZ393513:VRZ393532 WBV393513:WBV393532 WLR393513:WLR393532 WVN393513:WVN393532 P459049:P459068 JB459049:JB459068 SX459049:SX459068 ACT459049:ACT459068 AMP459049:AMP459068 AWL459049:AWL459068 BGH459049:BGH459068 BQD459049:BQD459068 BZZ459049:BZZ459068 CJV459049:CJV459068 CTR459049:CTR459068 DDN459049:DDN459068 DNJ459049:DNJ459068 DXF459049:DXF459068 EHB459049:EHB459068 EQX459049:EQX459068 FAT459049:FAT459068 FKP459049:FKP459068 FUL459049:FUL459068 GEH459049:GEH459068 GOD459049:GOD459068 GXZ459049:GXZ459068 HHV459049:HHV459068 HRR459049:HRR459068 IBN459049:IBN459068 ILJ459049:ILJ459068 IVF459049:IVF459068 JFB459049:JFB459068 JOX459049:JOX459068 JYT459049:JYT459068 KIP459049:KIP459068 KSL459049:KSL459068 LCH459049:LCH459068 LMD459049:LMD459068 LVZ459049:LVZ459068 MFV459049:MFV459068 MPR459049:MPR459068 MZN459049:MZN459068 NJJ459049:NJJ459068 NTF459049:NTF459068 ODB459049:ODB459068 OMX459049:OMX459068 OWT459049:OWT459068 PGP459049:PGP459068 PQL459049:PQL459068 QAH459049:QAH459068 QKD459049:QKD459068 QTZ459049:QTZ459068 RDV459049:RDV459068 RNR459049:RNR459068 RXN459049:RXN459068 SHJ459049:SHJ459068 SRF459049:SRF459068 TBB459049:TBB459068 TKX459049:TKX459068 TUT459049:TUT459068 UEP459049:UEP459068 UOL459049:UOL459068 UYH459049:UYH459068 VID459049:VID459068 VRZ459049:VRZ459068 WBV459049:WBV459068 WLR459049:WLR459068 WVN459049:WVN459068 P524585:P524604 JB524585:JB524604 SX524585:SX524604 ACT524585:ACT524604 AMP524585:AMP524604 AWL524585:AWL524604 BGH524585:BGH524604 BQD524585:BQD524604 BZZ524585:BZZ524604 CJV524585:CJV524604 CTR524585:CTR524604 DDN524585:DDN524604 DNJ524585:DNJ524604 DXF524585:DXF524604 EHB524585:EHB524604 EQX524585:EQX524604 FAT524585:FAT524604 FKP524585:FKP524604 FUL524585:FUL524604 GEH524585:GEH524604 GOD524585:GOD524604 GXZ524585:GXZ524604 HHV524585:HHV524604 HRR524585:HRR524604 IBN524585:IBN524604 ILJ524585:ILJ524604 IVF524585:IVF524604 JFB524585:JFB524604 JOX524585:JOX524604 JYT524585:JYT524604 KIP524585:KIP524604 KSL524585:KSL524604 LCH524585:LCH524604 LMD524585:LMD524604 LVZ524585:LVZ524604 MFV524585:MFV524604 MPR524585:MPR524604 MZN524585:MZN524604 NJJ524585:NJJ524604 NTF524585:NTF524604 ODB524585:ODB524604 OMX524585:OMX524604 OWT524585:OWT524604 PGP524585:PGP524604 PQL524585:PQL524604 QAH524585:QAH524604 QKD524585:QKD524604 QTZ524585:QTZ524604 RDV524585:RDV524604 RNR524585:RNR524604 RXN524585:RXN524604 SHJ524585:SHJ524604 SRF524585:SRF524604 TBB524585:TBB524604 TKX524585:TKX524604 TUT524585:TUT524604 UEP524585:UEP524604 UOL524585:UOL524604 UYH524585:UYH524604 VID524585:VID524604 VRZ524585:VRZ524604 WBV524585:WBV524604 WLR524585:WLR524604 WVN524585:WVN524604 P590121:P590140 JB590121:JB590140 SX590121:SX590140 ACT590121:ACT590140 AMP590121:AMP590140 AWL590121:AWL590140 BGH590121:BGH590140 BQD590121:BQD590140 BZZ590121:BZZ590140 CJV590121:CJV590140 CTR590121:CTR590140 DDN590121:DDN590140 DNJ590121:DNJ590140 DXF590121:DXF590140 EHB590121:EHB590140 EQX590121:EQX590140 FAT590121:FAT590140 FKP590121:FKP590140 FUL590121:FUL590140 GEH590121:GEH590140 GOD590121:GOD590140 GXZ590121:GXZ590140 HHV590121:HHV590140 HRR590121:HRR590140 IBN590121:IBN590140 ILJ590121:ILJ590140 IVF590121:IVF590140 JFB590121:JFB590140 JOX590121:JOX590140 JYT590121:JYT590140 KIP590121:KIP590140 KSL590121:KSL590140 LCH590121:LCH590140 LMD590121:LMD590140 LVZ590121:LVZ590140 MFV590121:MFV590140 MPR590121:MPR590140 MZN590121:MZN590140 NJJ590121:NJJ590140 NTF590121:NTF590140 ODB590121:ODB590140 OMX590121:OMX590140 OWT590121:OWT590140 PGP590121:PGP590140 PQL590121:PQL590140 QAH590121:QAH590140 QKD590121:QKD590140 QTZ590121:QTZ590140 RDV590121:RDV590140 RNR590121:RNR590140 RXN590121:RXN590140 SHJ590121:SHJ590140 SRF590121:SRF590140 TBB590121:TBB590140 TKX590121:TKX590140 TUT590121:TUT590140 UEP590121:UEP590140 UOL590121:UOL590140 UYH590121:UYH590140 VID590121:VID590140 VRZ590121:VRZ590140 WBV590121:WBV590140 WLR590121:WLR590140 WVN590121:WVN590140 P655657:P655676 JB655657:JB655676 SX655657:SX655676 ACT655657:ACT655676 AMP655657:AMP655676 AWL655657:AWL655676 BGH655657:BGH655676 BQD655657:BQD655676 BZZ655657:BZZ655676 CJV655657:CJV655676 CTR655657:CTR655676 DDN655657:DDN655676 DNJ655657:DNJ655676 DXF655657:DXF655676 EHB655657:EHB655676 EQX655657:EQX655676 FAT655657:FAT655676 FKP655657:FKP655676 FUL655657:FUL655676 GEH655657:GEH655676 GOD655657:GOD655676 GXZ655657:GXZ655676 HHV655657:HHV655676 HRR655657:HRR655676 IBN655657:IBN655676 ILJ655657:ILJ655676 IVF655657:IVF655676 JFB655657:JFB655676 JOX655657:JOX655676 JYT655657:JYT655676 KIP655657:KIP655676 KSL655657:KSL655676 LCH655657:LCH655676 LMD655657:LMD655676 LVZ655657:LVZ655676 MFV655657:MFV655676 MPR655657:MPR655676 MZN655657:MZN655676 NJJ655657:NJJ655676 NTF655657:NTF655676 ODB655657:ODB655676 OMX655657:OMX655676 OWT655657:OWT655676 PGP655657:PGP655676 PQL655657:PQL655676 QAH655657:QAH655676 QKD655657:QKD655676 QTZ655657:QTZ655676 RDV655657:RDV655676 RNR655657:RNR655676 RXN655657:RXN655676 SHJ655657:SHJ655676 SRF655657:SRF655676 TBB655657:TBB655676 TKX655657:TKX655676 TUT655657:TUT655676 UEP655657:UEP655676 UOL655657:UOL655676 UYH655657:UYH655676 VID655657:VID655676 VRZ655657:VRZ655676 WBV655657:WBV655676 WLR655657:WLR655676 WVN655657:WVN655676 P721193:P721212 JB721193:JB721212 SX721193:SX721212 ACT721193:ACT721212 AMP721193:AMP721212 AWL721193:AWL721212 BGH721193:BGH721212 BQD721193:BQD721212 BZZ721193:BZZ721212 CJV721193:CJV721212 CTR721193:CTR721212 DDN721193:DDN721212 DNJ721193:DNJ721212 DXF721193:DXF721212 EHB721193:EHB721212 EQX721193:EQX721212 FAT721193:FAT721212 FKP721193:FKP721212 FUL721193:FUL721212 GEH721193:GEH721212 GOD721193:GOD721212 GXZ721193:GXZ721212 HHV721193:HHV721212 HRR721193:HRR721212 IBN721193:IBN721212 ILJ721193:ILJ721212 IVF721193:IVF721212 JFB721193:JFB721212 JOX721193:JOX721212 JYT721193:JYT721212 KIP721193:KIP721212 KSL721193:KSL721212 LCH721193:LCH721212 LMD721193:LMD721212 LVZ721193:LVZ721212 MFV721193:MFV721212 MPR721193:MPR721212 MZN721193:MZN721212 NJJ721193:NJJ721212 NTF721193:NTF721212 ODB721193:ODB721212 OMX721193:OMX721212 OWT721193:OWT721212 PGP721193:PGP721212 PQL721193:PQL721212 QAH721193:QAH721212 QKD721193:QKD721212 QTZ721193:QTZ721212 RDV721193:RDV721212 RNR721193:RNR721212 RXN721193:RXN721212 SHJ721193:SHJ721212 SRF721193:SRF721212 TBB721193:TBB721212 TKX721193:TKX721212 TUT721193:TUT721212 UEP721193:UEP721212 UOL721193:UOL721212 UYH721193:UYH721212 VID721193:VID721212 VRZ721193:VRZ721212 WBV721193:WBV721212 WLR721193:WLR721212 WVN721193:WVN721212 P786729:P786748 JB786729:JB786748 SX786729:SX786748 ACT786729:ACT786748 AMP786729:AMP786748 AWL786729:AWL786748 BGH786729:BGH786748 BQD786729:BQD786748 BZZ786729:BZZ786748 CJV786729:CJV786748 CTR786729:CTR786748 DDN786729:DDN786748 DNJ786729:DNJ786748 DXF786729:DXF786748 EHB786729:EHB786748 EQX786729:EQX786748 FAT786729:FAT786748 FKP786729:FKP786748 FUL786729:FUL786748 GEH786729:GEH786748 GOD786729:GOD786748 GXZ786729:GXZ786748 HHV786729:HHV786748 HRR786729:HRR786748 IBN786729:IBN786748 ILJ786729:ILJ786748 IVF786729:IVF786748 JFB786729:JFB786748 JOX786729:JOX786748 JYT786729:JYT786748 KIP786729:KIP786748 KSL786729:KSL786748 LCH786729:LCH786748 LMD786729:LMD786748 LVZ786729:LVZ786748 MFV786729:MFV786748 MPR786729:MPR786748 MZN786729:MZN786748 NJJ786729:NJJ786748 NTF786729:NTF786748 ODB786729:ODB786748 OMX786729:OMX786748 OWT786729:OWT786748 PGP786729:PGP786748 PQL786729:PQL786748 QAH786729:QAH786748 QKD786729:QKD786748 QTZ786729:QTZ786748 RDV786729:RDV786748 RNR786729:RNR786748 RXN786729:RXN786748 SHJ786729:SHJ786748 SRF786729:SRF786748 TBB786729:TBB786748 TKX786729:TKX786748 TUT786729:TUT786748 UEP786729:UEP786748 UOL786729:UOL786748 UYH786729:UYH786748 VID786729:VID786748 VRZ786729:VRZ786748 WBV786729:WBV786748 WLR786729:WLR786748 WVN786729:WVN786748 P852265:P852284 JB852265:JB852284 SX852265:SX852284 ACT852265:ACT852284 AMP852265:AMP852284 AWL852265:AWL852284 BGH852265:BGH852284 BQD852265:BQD852284 BZZ852265:BZZ852284 CJV852265:CJV852284 CTR852265:CTR852284 DDN852265:DDN852284 DNJ852265:DNJ852284 DXF852265:DXF852284 EHB852265:EHB852284 EQX852265:EQX852284 FAT852265:FAT852284 FKP852265:FKP852284 FUL852265:FUL852284 GEH852265:GEH852284 GOD852265:GOD852284 GXZ852265:GXZ852284 HHV852265:HHV852284 HRR852265:HRR852284 IBN852265:IBN852284 ILJ852265:ILJ852284 IVF852265:IVF852284 JFB852265:JFB852284 JOX852265:JOX852284 JYT852265:JYT852284 KIP852265:KIP852284 KSL852265:KSL852284 LCH852265:LCH852284 LMD852265:LMD852284 LVZ852265:LVZ852284 MFV852265:MFV852284 MPR852265:MPR852284 MZN852265:MZN852284 NJJ852265:NJJ852284 NTF852265:NTF852284 ODB852265:ODB852284 OMX852265:OMX852284 OWT852265:OWT852284 PGP852265:PGP852284 PQL852265:PQL852284 QAH852265:QAH852284 QKD852265:QKD852284 QTZ852265:QTZ852284 RDV852265:RDV852284 RNR852265:RNR852284 RXN852265:RXN852284 SHJ852265:SHJ852284 SRF852265:SRF852284 TBB852265:TBB852284 TKX852265:TKX852284 TUT852265:TUT852284 UEP852265:UEP852284 UOL852265:UOL852284 UYH852265:UYH852284 VID852265:VID852284 VRZ852265:VRZ852284 WBV852265:WBV852284 WLR852265:WLR852284 WVN852265:WVN852284 P917801:P917820 JB917801:JB917820 SX917801:SX917820 ACT917801:ACT917820 AMP917801:AMP917820 AWL917801:AWL917820 BGH917801:BGH917820 BQD917801:BQD917820 BZZ917801:BZZ917820 CJV917801:CJV917820 CTR917801:CTR917820 DDN917801:DDN917820 DNJ917801:DNJ917820 DXF917801:DXF917820 EHB917801:EHB917820 EQX917801:EQX917820 FAT917801:FAT917820 FKP917801:FKP917820 FUL917801:FUL917820 GEH917801:GEH917820 GOD917801:GOD917820 GXZ917801:GXZ917820 HHV917801:HHV917820 HRR917801:HRR917820 IBN917801:IBN917820 ILJ917801:ILJ917820 IVF917801:IVF917820 JFB917801:JFB917820 JOX917801:JOX917820 JYT917801:JYT917820 KIP917801:KIP917820 KSL917801:KSL917820 LCH917801:LCH917820 LMD917801:LMD917820 LVZ917801:LVZ917820 MFV917801:MFV917820 MPR917801:MPR917820 MZN917801:MZN917820 NJJ917801:NJJ917820 NTF917801:NTF917820 ODB917801:ODB917820 OMX917801:OMX917820 OWT917801:OWT917820 PGP917801:PGP917820 PQL917801:PQL917820 QAH917801:QAH917820 QKD917801:QKD917820 QTZ917801:QTZ917820 RDV917801:RDV917820 RNR917801:RNR917820 RXN917801:RXN917820 SHJ917801:SHJ917820 SRF917801:SRF917820 TBB917801:TBB917820 TKX917801:TKX917820 TUT917801:TUT917820 UEP917801:UEP917820 UOL917801:UOL917820 UYH917801:UYH917820 VID917801:VID917820 VRZ917801:VRZ917820 WBV917801:WBV917820 WLR917801:WLR917820 WVN917801:WVN917820 P983337:P983356 JB983337:JB983356 SX983337:SX983356 ACT983337:ACT983356 AMP983337:AMP983356 AWL983337:AWL983356 BGH983337:BGH983356 BQD983337:BQD983356 BZZ983337:BZZ983356 CJV983337:CJV983356 CTR983337:CTR983356 DDN983337:DDN983356 DNJ983337:DNJ983356 DXF983337:DXF983356 EHB983337:EHB983356 EQX983337:EQX983356 FAT983337:FAT983356 FKP983337:FKP983356 FUL983337:FUL983356 GEH983337:GEH983356 GOD983337:GOD983356 GXZ983337:GXZ983356 HHV983337:HHV983356 HRR983337:HRR983356 IBN983337:IBN983356 ILJ983337:ILJ983356 IVF983337:IVF983356 JFB983337:JFB983356 JOX983337:JOX983356 JYT983337:JYT983356 KIP983337:KIP983356 KSL983337:KSL983356 LCH983337:LCH983356 LMD983337:LMD983356 LVZ983337:LVZ983356 MFV983337:MFV983356 MPR983337:MPR983356 MZN983337:MZN983356 NJJ983337:NJJ983356 NTF983337:NTF983356 ODB983337:ODB983356 OMX983337:OMX983356 OWT983337:OWT983356 PGP983337:PGP983356 PQL983337:PQL983356 QAH983337:QAH983356 QKD983337:QKD983356 QTZ983337:QTZ983356 RDV983337:RDV983356 RNR983337:RNR983356 RXN983337:RXN983356 SHJ983337:SHJ983356 SRF983337:SRF983356 TBB983337:TBB983356 TKX983337:TKX983356 TUT983337:TUT983356 UEP983337:UEP983356 UOL983337:UOL983356 UYH983337:UYH983356 VID983337:VID983356 VRZ983337:VRZ983356 WBV983337:WBV983356 WLR983337:WLR983356 WVN983337:WVN983356 S65833:S65852 JE65833:JE65852 TA65833:TA65852 ACW65833:ACW65852 AMS65833:AMS65852 AWO65833:AWO65852 BGK65833:BGK65852 BQG65833:BQG65852 CAC65833:CAC65852 CJY65833:CJY65852 CTU65833:CTU65852 DDQ65833:DDQ65852 DNM65833:DNM65852 DXI65833:DXI65852 EHE65833:EHE65852 ERA65833:ERA65852 FAW65833:FAW65852 FKS65833:FKS65852 FUO65833:FUO65852 GEK65833:GEK65852 GOG65833:GOG65852 GYC65833:GYC65852 HHY65833:HHY65852 HRU65833:HRU65852 IBQ65833:IBQ65852 ILM65833:ILM65852 IVI65833:IVI65852 JFE65833:JFE65852 JPA65833:JPA65852 JYW65833:JYW65852 KIS65833:KIS65852 KSO65833:KSO65852 LCK65833:LCK65852 LMG65833:LMG65852 LWC65833:LWC65852 MFY65833:MFY65852 MPU65833:MPU65852 MZQ65833:MZQ65852 NJM65833:NJM65852 NTI65833:NTI65852 ODE65833:ODE65852 ONA65833:ONA65852 OWW65833:OWW65852 PGS65833:PGS65852 PQO65833:PQO65852 QAK65833:QAK65852 QKG65833:QKG65852 QUC65833:QUC65852 RDY65833:RDY65852 RNU65833:RNU65852 RXQ65833:RXQ65852 SHM65833:SHM65852 SRI65833:SRI65852 TBE65833:TBE65852 TLA65833:TLA65852 TUW65833:TUW65852 UES65833:UES65852 UOO65833:UOO65852 UYK65833:UYK65852 VIG65833:VIG65852 VSC65833:VSC65852 WBY65833:WBY65852 WLU65833:WLU65852 WVQ65833:WVQ65852 S131369:S131388 JE131369:JE131388 TA131369:TA131388 ACW131369:ACW131388 AMS131369:AMS131388 AWO131369:AWO131388 BGK131369:BGK131388 BQG131369:BQG131388 CAC131369:CAC131388 CJY131369:CJY131388 CTU131369:CTU131388 DDQ131369:DDQ131388 DNM131369:DNM131388 DXI131369:DXI131388 EHE131369:EHE131388 ERA131369:ERA131388 FAW131369:FAW131388 FKS131369:FKS131388 FUO131369:FUO131388 GEK131369:GEK131388 GOG131369:GOG131388 GYC131369:GYC131388 HHY131369:HHY131388 HRU131369:HRU131388 IBQ131369:IBQ131388 ILM131369:ILM131388 IVI131369:IVI131388 JFE131369:JFE131388 JPA131369:JPA131388 JYW131369:JYW131388 KIS131369:KIS131388 KSO131369:KSO131388 LCK131369:LCK131388 LMG131369:LMG131388 LWC131369:LWC131388 MFY131369:MFY131388 MPU131369:MPU131388 MZQ131369:MZQ131388 NJM131369:NJM131388 NTI131369:NTI131388 ODE131369:ODE131388 ONA131369:ONA131388 OWW131369:OWW131388 PGS131369:PGS131388 PQO131369:PQO131388 QAK131369:QAK131388 QKG131369:QKG131388 QUC131369:QUC131388 RDY131369:RDY131388 RNU131369:RNU131388 RXQ131369:RXQ131388 SHM131369:SHM131388 SRI131369:SRI131388 TBE131369:TBE131388 TLA131369:TLA131388 TUW131369:TUW131388 UES131369:UES131388 UOO131369:UOO131388 UYK131369:UYK131388 VIG131369:VIG131388 VSC131369:VSC131388 WBY131369:WBY131388 WLU131369:WLU131388 WVQ131369:WVQ131388 S196905:S196924 JE196905:JE196924 TA196905:TA196924 ACW196905:ACW196924 AMS196905:AMS196924 AWO196905:AWO196924 BGK196905:BGK196924 BQG196905:BQG196924 CAC196905:CAC196924 CJY196905:CJY196924 CTU196905:CTU196924 DDQ196905:DDQ196924 DNM196905:DNM196924 DXI196905:DXI196924 EHE196905:EHE196924 ERA196905:ERA196924 FAW196905:FAW196924 FKS196905:FKS196924 FUO196905:FUO196924 GEK196905:GEK196924 GOG196905:GOG196924 GYC196905:GYC196924 HHY196905:HHY196924 HRU196905:HRU196924 IBQ196905:IBQ196924 ILM196905:ILM196924 IVI196905:IVI196924 JFE196905:JFE196924 JPA196905:JPA196924 JYW196905:JYW196924 KIS196905:KIS196924 KSO196905:KSO196924 LCK196905:LCK196924 LMG196905:LMG196924 LWC196905:LWC196924 MFY196905:MFY196924 MPU196905:MPU196924 MZQ196905:MZQ196924 NJM196905:NJM196924 NTI196905:NTI196924 ODE196905:ODE196924 ONA196905:ONA196924 OWW196905:OWW196924 PGS196905:PGS196924 PQO196905:PQO196924 QAK196905:QAK196924 QKG196905:QKG196924 QUC196905:QUC196924 RDY196905:RDY196924 RNU196905:RNU196924 RXQ196905:RXQ196924 SHM196905:SHM196924 SRI196905:SRI196924 TBE196905:TBE196924 TLA196905:TLA196924 TUW196905:TUW196924 UES196905:UES196924 UOO196905:UOO196924 UYK196905:UYK196924 VIG196905:VIG196924 VSC196905:VSC196924 WBY196905:WBY196924 WLU196905:WLU196924 WVQ196905:WVQ196924 S262441:S262460 JE262441:JE262460 TA262441:TA262460 ACW262441:ACW262460 AMS262441:AMS262460 AWO262441:AWO262460 BGK262441:BGK262460 BQG262441:BQG262460 CAC262441:CAC262460 CJY262441:CJY262460 CTU262441:CTU262460 DDQ262441:DDQ262460 DNM262441:DNM262460 DXI262441:DXI262460 EHE262441:EHE262460 ERA262441:ERA262460 FAW262441:FAW262460 FKS262441:FKS262460 FUO262441:FUO262460 GEK262441:GEK262460 GOG262441:GOG262460 GYC262441:GYC262460 HHY262441:HHY262460 HRU262441:HRU262460 IBQ262441:IBQ262460 ILM262441:ILM262460 IVI262441:IVI262460 JFE262441:JFE262460 JPA262441:JPA262460 JYW262441:JYW262460 KIS262441:KIS262460 KSO262441:KSO262460 LCK262441:LCK262460 LMG262441:LMG262460 LWC262441:LWC262460 MFY262441:MFY262460 MPU262441:MPU262460 MZQ262441:MZQ262460 NJM262441:NJM262460 NTI262441:NTI262460 ODE262441:ODE262460 ONA262441:ONA262460 OWW262441:OWW262460 PGS262441:PGS262460 PQO262441:PQO262460 QAK262441:QAK262460 QKG262441:QKG262460 QUC262441:QUC262460 RDY262441:RDY262460 RNU262441:RNU262460 RXQ262441:RXQ262460 SHM262441:SHM262460 SRI262441:SRI262460 TBE262441:TBE262460 TLA262441:TLA262460 TUW262441:TUW262460 UES262441:UES262460 UOO262441:UOO262460 UYK262441:UYK262460 VIG262441:VIG262460 VSC262441:VSC262460 WBY262441:WBY262460 WLU262441:WLU262460 WVQ262441:WVQ262460 S327977:S327996 JE327977:JE327996 TA327977:TA327996 ACW327977:ACW327996 AMS327977:AMS327996 AWO327977:AWO327996 BGK327977:BGK327996 BQG327977:BQG327996 CAC327977:CAC327996 CJY327977:CJY327996 CTU327977:CTU327996 DDQ327977:DDQ327996 DNM327977:DNM327996 DXI327977:DXI327996 EHE327977:EHE327996 ERA327977:ERA327996 FAW327977:FAW327996 FKS327977:FKS327996 FUO327977:FUO327996 GEK327977:GEK327996 GOG327977:GOG327996 GYC327977:GYC327996 HHY327977:HHY327996 HRU327977:HRU327996 IBQ327977:IBQ327996 ILM327977:ILM327996 IVI327977:IVI327996 JFE327977:JFE327996 JPA327977:JPA327996 JYW327977:JYW327996 KIS327977:KIS327996 KSO327977:KSO327996 LCK327977:LCK327996 LMG327977:LMG327996 LWC327977:LWC327996 MFY327977:MFY327996 MPU327977:MPU327996 MZQ327977:MZQ327996 NJM327977:NJM327996 NTI327977:NTI327996 ODE327977:ODE327996 ONA327977:ONA327996 OWW327977:OWW327996 PGS327977:PGS327996 PQO327977:PQO327996 QAK327977:QAK327996 QKG327977:QKG327996 QUC327977:QUC327996 RDY327977:RDY327996 RNU327977:RNU327996 RXQ327977:RXQ327996 SHM327977:SHM327996 SRI327977:SRI327996 TBE327977:TBE327996 TLA327977:TLA327996 TUW327977:TUW327996 UES327977:UES327996 UOO327977:UOO327996 UYK327977:UYK327996 VIG327977:VIG327996 VSC327977:VSC327996 WBY327977:WBY327996 WLU327977:WLU327996 WVQ327977:WVQ327996 S393513:S393532 JE393513:JE393532 TA393513:TA393532 ACW393513:ACW393532 AMS393513:AMS393532 AWO393513:AWO393532 BGK393513:BGK393532 BQG393513:BQG393532 CAC393513:CAC393532 CJY393513:CJY393532 CTU393513:CTU393532 DDQ393513:DDQ393532 DNM393513:DNM393532 DXI393513:DXI393532 EHE393513:EHE393532 ERA393513:ERA393532 FAW393513:FAW393532 FKS393513:FKS393532 FUO393513:FUO393532 GEK393513:GEK393532 GOG393513:GOG393532 GYC393513:GYC393532 HHY393513:HHY393532 HRU393513:HRU393532 IBQ393513:IBQ393532 ILM393513:ILM393532 IVI393513:IVI393532 JFE393513:JFE393532 JPA393513:JPA393532 JYW393513:JYW393532 KIS393513:KIS393532 KSO393513:KSO393532 LCK393513:LCK393532 LMG393513:LMG393532 LWC393513:LWC393532 MFY393513:MFY393532 MPU393513:MPU393532 MZQ393513:MZQ393532 NJM393513:NJM393532 NTI393513:NTI393532 ODE393513:ODE393532 ONA393513:ONA393532 OWW393513:OWW393532 PGS393513:PGS393532 PQO393513:PQO393532 QAK393513:QAK393532 QKG393513:QKG393532 QUC393513:QUC393532 RDY393513:RDY393532 RNU393513:RNU393532 RXQ393513:RXQ393532 SHM393513:SHM393532 SRI393513:SRI393532 TBE393513:TBE393532 TLA393513:TLA393532 TUW393513:TUW393532 UES393513:UES393532 UOO393513:UOO393532 UYK393513:UYK393532 VIG393513:VIG393532 VSC393513:VSC393532 WBY393513:WBY393532 WLU393513:WLU393532 WVQ393513:WVQ393532 S459049:S459068 JE459049:JE459068 TA459049:TA459068 ACW459049:ACW459068 AMS459049:AMS459068 AWO459049:AWO459068 BGK459049:BGK459068 BQG459049:BQG459068 CAC459049:CAC459068 CJY459049:CJY459068 CTU459049:CTU459068 DDQ459049:DDQ459068 DNM459049:DNM459068 DXI459049:DXI459068 EHE459049:EHE459068 ERA459049:ERA459068 FAW459049:FAW459068 FKS459049:FKS459068 FUO459049:FUO459068 GEK459049:GEK459068 GOG459049:GOG459068 GYC459049:GYC459068 HHY459049:HHY459068 HRU459049:HRU459068 IBQ459049:IBQ459068 ILM459049:ILM459068 IVI459049:IVI459068 JFE459049:JFE459068 JPA459049:JPA459068 JYW459049:JYW459068 KIS459049:KIS459068 KSO459049:KSO459068 LCK459049:LCK459068 LMG459049:LMG459068 LWC459049:LWC459068 MFY459049:MFY459068 MPU459049:MPU459068 MZQ459049:MZQ459068 NJM459049:NJM459068 NTI459049:NTI459068 ODE459049:ODE459068 ONA459049:ONA459068 OWW459049:OWW459068 PGS459049:PGS459068 PQO459049:PQO459068 QAK459049:QAK459068 QKG459049:QKG459068 QUC459049:QUC459068 RDY459049:RDY459068 RNU459049:RNU459068 RXQ459049:RXQ459068 SHM459049:SHM459068 SRI459049:SRI459068 TBE459049:TBE459068 TLA459049:TLA459068 TUW459049:TUW459068 UES459049:UES459068 UOO459049:UOO459068 UYK459049:UYK459068 VIG459049:VIG459068 VSC459049:VSC459068 WBY459049:WBY459068 WLU459049:WLU459068 WVQ459049:WVQ459068 S524585:S524604 JE524585:JE524604 TA524585:TA524604 ACW524585:ACW524604 AMS524585:AMS524604 AWO524585:AWO524604 BGK524585:BGK524604 BQG524585:BQG524604 CAC524585:CAC524604 CJY524585:CJY524604 CTU524585:CTU524604 DDQ524585:DDQ524604 DNM524585:DNM524604 DXI524585:DXI524604 EHE524585:EHE524604 ERA524585:ERA524604 FAW524585:FAW524604 FKS524585:FKS524604 FUO524585:FUO524604 GEK524585:GEK524604 GOG524585:GOG524604 GYC524585:GYC524604 HHY524585:HHY524604 HRU524585:HRU524604 IBQ524585:IBQ524604 ILM524585:ILM524604 IVI524585:IVI524604 JFE524585:JFE524604 JPA524585:JPA524604 JYW524585:JYW524604 KIS524585:KIS524604 KSO524585:KSO524604 LCK524585:LCK524604 LMG524585:LMG524604 LWC524585:LWC524604 MFY524585:MFY524604 MPU524585:MPU524604 MZQ524585:MZQ524604 NJM524585:NJM524604 NTI524585:NTI524604 ODE524585:ODE524604 ONA524585:ONA524604 OWW524585:OWW524604 PGS524585:PGS524604 PQO524585:PQO524604 QAK524585:QAK524604 QKG524585:QKG524604 QUC524585:QUC524604 RDY524585:RDY524604 RNU524585:RNU524604 RXQ524585:RXQ524604 SHM524585:SHM524604 SRI524585:SRI524604 TBE524585:TBE524604 TLA524585:TLA524604 TUW524585:TUW524604 UES524585:UES524604 UOO524585:UOO524604 UYK524585:UYK524604 VIG524585:VIG524604 VSC524585:VSC524604 WBY524585:WBY524604 WLU524585:WLU524604 WVQ524585:WVQ524604 S590121:S590140 JE590121:JE590140 TA590121:TA590140 ACW590121:ACW590140 AMS590121:AMS590140 AWO590121:AWO590140 BGK590121:BGK590140 BQG590121:BQG590140 CAC590121:CAC590140 CJY590121:CJY590140 CTU590121:CTU590140 DDQ590121:DDQ590140 DNM590121:DNM590140 DXI590121:DXI590140 EHE590121:EHE590140 ERA590121:ERA590140 FAW590121:FAW590140 FKS590121:FKS590140 FUO590121:FUO590140 GEK590121:GEK590140 GOG590121:GOG590140 GYC590121:GYC590140 HHY590121:HHY590140 HRU590121:HRU590140 IBQ590121:IBQ590140 ILM590121:ILM590140 IVI590121:IVI590140 JFE590121:JFE590140 JPA590121:JPA590140 JYW590121:JYW590140 KIS590121:KIS590140 KSO590121:KSO590140 LCK590121:LCK590140 LMG590121:LMG590140 LWC590121:LWC590140 MFY590121:MFY590140 MPU590121:MPU590140 MZQ590121:MZQ590140 NJM590121:NJM590140 NTI590121:NTI590140 ODE590121:ODE590140 ONA590121:ONA590140 OWW590121:OWW590140 PGS590121:PGS590140 PQO590121:PQO590140 QAK590121:QAK590140 QKG590121:QKG590140 QUC590121:QUC590140 RDY590121:RDY590140 RNU590121:RNU590140 RXQ590121:RXQ590140 SHM590121:SHM590140 SRI590121:SRI590140 TBE590121:TBE590140 TLA590121:TLA590140 TUW590121:TUW590140 UES590121:UES590140 UOO590121:UOO590140 UYK590121:UYK590140 VIG590121:VIG590140 VSC590121:VSC590140 WBY590121:WBY590140 WLU590121:WLU590140 WVQ590121:WVQ590140 S655657:S655676 JE655657:JE655676 TA655657:TA655676 ACW655657:ACW655676 AMS655657:AMS655676 AWO655657:AWO655676 BGK655657:BGK655676 BQG655657:BQG655676 CAC655657:CAC655676 CJY655657:CJY655676 CTU655657:CTU655676 DDQ655657:DDQ655676 DNM655657:DNM655676 DXI655657:DXI655676 EHE655657:EHE655676 ERA655657:ERA655676 FAW655657:FAW655676 FKS655657:FKS655676 FUO655657:FUO655676 GEK655657:GEK655676 GOG655657:GOG655676 GYC655657:GYC655676 HHY655657:HHY655676 HRU655657:HRU655676 IBQ655657:IBQ655676 ILM655657:ILM655676 IVI655657:IVI655676 JFE655657:JFE655676 JPA655657:JPA655676 JYW655657:JYW655676 KIS655657:KIS655676 KSO655657:KSO655676 LCK655657:LCK655676 LMG655657:LMG655676 LWC655657:LWC655676 MFY655657:MFY655676 MPU655657:MPU655676 MZQ655657:MZQ655676 NJM655657:NJM655676 NTI655657:NTI655676 ODE655657:ODE655676 ONA655657:ONA655676 OWW655657:OWW655676 PGS655657:PGS655676 PQO655657:PQO655676 QAK655657:QAK655676 QKG655657:QKG655676 QUC655657:QUC655676 RDY655657:RDY655676 RNU655657:RNU655676 RXQ655657:RXQ655676 SHM655657:SHM655676 SRI655657:SRI655676 TBE655657:TBE655676 TLA655657:TLA655676 TUW655657:TUW655676 UES655657:UES655676 UOO655657:UOO655676 UYK655657:UYK655676 VIG655657:VIG655676 VSC655657:VSC655676 WBY655657:WBY655676 WLU655657:WLU655676 WVQ655657:WVQ655676 S721193:S721212 JE721193:JE721212 TA721193:TA721212 ACW721193:ACW721212 AMS721193:AMS721212 AWO721193:AWO721212 BGK721193:BGK721212 BQG721193:BQG721212 CAC721193:CAC721212 CJY721193:CJY721212 CTU721193:CTU721212 DDQ721193:DDQ721212 DNM721193:DNM721212 DXI721193:DXI721212 EHE721193:EHE721212 ERA721193:ERA721212 FAW721193:FAW721212 FKS721193:FKS721212 FUO721193:FUO721212 GEK721193:GEK721212 GOG721193:GOG721212 GYC721193:GYC721212 HHY721193:HHY721212 HRU721193:HRU721212 IBQ721193:IBQ721212 ILM721193:ILM721212 IVI721193:IVI721212 JFE721193:JFE721212 JPA721193:JPA721212 JYW721193:JYW721212 KIS721193:KIS721212 KSO721193:KSO721212 LCK721193:LCK721212 LMG721193:LMG721212 LWC721193:LWC721212 MFY721193:MFY721212 MPU721193:MPU721212 MZQ721193:MZQ721212 NJM721193:NJM721212 NTI721193:NTI721212 ODE721193:ODE721212 ONA721193:ONA721212 OWW721193:OWW721212 PGS721193:PGS721212 PQO721193:PQO721212 QAK721193:QAK721212 QKG721193:QKG721212 QUC721193:QUC721212 RDY721193:RDY721212 RNU721193:RNU721212 RXQ721193:RXQ721212 SHM721193:SHM721212 SRI721193:SRI721212 TBE721193:TBE721212 TLA721193:TLA721212 TUW721193:TUW721212 UES721193:UES721212 UOO721193:UOO721212 UYK721193:UYK721212 VIG721193:VIG721212 VSC721193:VSC721212 WBY721193:WBY721212 WLU721193:WLU721212 WVQ721193:WVQ721212 S786729:S786748 JE786729:JE786748 TA786729:TA786748 ACW786729:ACW786748 AMS786729:AMS786748 AWO786729:AWO786748 BGK786729:BGK786748 BQG786729:BQG786748 CAC786729:CAC786748 CJY786729:CJY786748 CTU786729:CTU786748 DDQ786729:DDQ786748 DNM786729:DNM786748 DXI786729:DXI786748 EHE786729:EHE786748 ERA786729:ERA786748 FAW786729:FAW786748 FKS786729:FKS786748 FUO786729:FUO786748 GEK786729:GEK786748 GOG786729:GOG786748 GYC786729:GYC786748 HHY786729:HHY786748 HRU786729:HRU786748 IBQ786729:IBQ786748 ILM786729:ILM786748 IVI786729:IVI786748 JFE786729:JFE786748 JPA786729:JPA786748 JYW786729:JYW786748 KIS786729:KIS786748 KSO786729:KSO786748 LCK786729:LCK786748 LMG786729:LMG786748 LWC786729:LWC786748 MFY786729:MFY786748 MPU786729:MPU786748 MZQ786729:MZQ786748 NJM786729:NJM786748 NTI786729:NTI786748 ODE786729:ODE786748 ONA786729:ONA786748 OWW786729:OWW786748 PGS786729:PGS786748 PQO786729:PQO786748 QAK786729:QAK786748 QKG786729:QKG786748 QUC786729:QUC786748 RDY786729:RDY786748 RNU786729:RNU786748 RXQ786729:RXQ786748 SHM786729:SHM786748 SRI786729:SRI786748 TBE786729:TBE786748 TLA786729:TLA786748 TUW786729:TUW786748 UES786729:UES786748 UOO786729:UOO786748 UYK786729:UYK786748 VIG786729:VIG786748 VSC786729:VSC786748 WBY786729:WBY786748 WLU786729:WLU786748 WVQ786729:WVQ786748 S852265:S852284 JE852265:JE852284 TA852265:TA852284 ACW852265:ACW852284 AMS852265:AMS852284 AWO852265:AWO852284 BGK852265:BGK852284 BQG852265:BQG852284 CAC852265:CAC852284 CJY852265:CJY852284 CTU852265:CTU852284 DDQ852265:DDQ852284 DNM852265:DNM852284 DXI852265:DXI852284 EHE852265:EHE852284 ERA852265:ERA852284 FAW852265:FAW852284 FKS852265:FKS852284 FUO852265:FUO852284 GEK852265:GEK852284 GOG852265:GOG852284 GYC852265:GYC852284 HHY852265:HHY852284 HRU852265:HRU852284 IBQ852265:IBQ852284 ILM852265:ILM852284 IVI852265:IVI852284 JFE852265:JFE852284 JPA852265:JPA852284 JYW852265:JYW852284 KIS852265:KIS852284 KSO852265:KSO852284 LCK852265:LCK852284 LMG852265:LMG852284 LWC852265:LWC852284 MFY852265:MFY852284 MPU852265:MPU852284 MZQ852265:MZQ852284 NJM852265:NJM852284 NTI852265:NTI852284 ODE852265:ODE852284 ONA852265:ONA852284 OWW852265:OWW852284 PGS852265:PGS852284 PQO852265:PQO852284 QAK852265:QAK852284 QKG852265:QKG852284 QUC852265:QUC852284 RDY852265:RDY852284 RNU852265:RNU852284 RXQ852265:RXQ852284 SHM852265:SHM852284 SRI852265:SRI852284 TBE852265:TBE852284 TLA852265:TLA852284 TUW852265:TUW852284 UES852265:UES852284 UOO852265:UOO852284 UYK852265:UYK852284 VIG852265:VIG852284 VSC852265:VSC852284 WBY852265:WBY852284 WLU852265:WLU852284 WVQ852265:WVQ852284 S917801:S917820 JE917801:JE917820 TA917801:TA917820 ACW917801:ACW917820 AMS917801:AMS917820 AWO917801:AWO917820 BGK917801:BGK917820 BQG917801:BQG917820 CAC917801:CAC917820 CJY917801:CJY917820 CTU917801:CTU917820 DDQ917801:DDQ917820 DNM917801:DNM917820 DXI917801:DXI917820 EHE917801:EHE917820 ERA917801:ERA917820 FAW917801:FAW917820 FKS917801:FKS917820 FUO917801:FUO917820 GEK917801:GEK917820 GOG917801:GOG917820 GYC917801:GYC917820 HHY917801:HHY917820 HRU917801:HRU917820 IBQ917801:IBQ917820 ILM917801:ILM917820 IVI917801:IVI917820 JFE917801:JFE917820 JPA917801:JPA917820 JYW917801:JYW917820 KIS917801:KIS917820 KSO917801:KSO917820 LCK917801:LCK917820 LMG917801:LMG917820 LWC917801:LWC917820 MFY917801:MFY917820 MPU917801:MPU917820 MZQ917801:MZQ917820 NJM917801:NJM917820 NTI917801:NTI917820 ODE917801:ODE917820 ONA917801:ONA917820 OWW917801:OWW917820 PGS917801:PGS917820 PQO917801:PQO917820 QAK917801:QAK917820 QKG917801:QKG917820 QUC917801:QUC917820 RDY917801:RDY917820 RNU917801:RNU917820 RXQ917801:RXQ917820 SHM917801:SHM917820 SRI917801:SRI917820 TBE917801:TBE917820 TLA917801:TLA917820 TUW917801:TUW917820 UES917801:UES917820 UOO917801:UOO917820 UYK917801:UYK917820 VIG917801:VIG917820 VSC917801:VSC917820 WBY917801:WBY917820 WLU917801:WLU917820 WVQ917801:WVQ917820 S983337:S983356 JE983337:JE983356 TA983337:TA983356 ACW983337:ACW983356 AMS983337:AMS983356 AWO983337:AWO983356 BGK983337:BGK983356 BQG983337:BQG983356 CAC983337:CAC983356 CJY983337:CJY983356 CTU983337:CTU983356 DDQ983337:DDQ983356 DNM983337:DNM983356 DXI983337:DXI983356 EHE983337:EHE983356 ERA983337:ERA983356 FAW983337:FAW983356 FKS983337:FKS983356 FUO983337:FUO983356 GEK983337:GEK983356 GOG983337:GOG983356 GYC983337:GYC983356 HHY983337:HHY983356 HRU983337:HRU983356 IBQ983337:IBQ983356 ILM983337:ILM983356 IVI983337:IVI983356 JFE983337:JFE983356 JPA983337:JPA983356 JYW983337:JYW983356 KIS983337:KIS983356 KSO983337:KSO983356 LCK983337:LCK983356 LMG983337:LMG983356 LWC983337:LWC983356 MFY983337:MFY983356 MPU983337:MPU983356 MZQ983337:MZQ983356 NJM983337:NJM983356 NTI983337:NTI983356 ODE983337:ODE983356 ONA983337:ONA983356 OWW983337:OWW983356 PGS983337:PGS983356 PQO983337:PQO983356 QAK983337:QAK983356 QKG983337:QKG983356 QUC983337:QUC983356 RDY983337:RDY983356 RNU983337:RNU983356 RXQ983337:RXQ983356 SHM983337:SHM983356 SRI983337:SRI983356 TBE983337:TBE983356 TLA983337:TLA983356 TUW983337:TUW983356 UES983337:UES983356 UOO983337:UOO983356 UYK983337:UYK983356 VIG983337:VIG983356 VSC983337:VSC983356 WBY983337:WBY983356 WLU983337:WLU983356 WVQ983337:WVQ983356 WVT983337:WVT983356 N65833:N65852 IZ65833:IZ65852 SV65833:SV65852 ACR65833:ACR65852 AMN65833:AMN65852 AWJ65833:AWJ65852 BGF65833:BGF65852 BQB65833:BQB65852 BZX65833:BZX65852 CJT65833:CJT65852 CTP65833:CTP65852 DDL65833:DDL65852 DNH65833:DNH65852 DXD65833:DXD65852 EGZ65833:EGZ65852 EQV65833:EQV65852 FAR65833:FAR65852 FKN65833:FKN65852 FUJ65833:FUJ65852 GEF65833:GEF65852 GOB65833:GOB65852 GXX65833:GXX65852 HHT65833:HHT65852 HRP65833:HRP65852 IBL65833:IBL65852 ILH65833:ILH65852 IVD65833:IVD65852 JEZ65833:JEZ65852 JOV65833:JOV65852 JYR65833:JYR65852 KIN65833:KIN65852 KSJ65833:KSJ65852 LCF65833:LCF65852 LMB65833:LMB65852 LVX65833:LVX65852 MFT65833:MFT65852 MPP65833:MPP65852 MZL65833:MZL65852 NJH65833:NJH65852 NTD65833:NTD65852 OCZ65833:OCZ65852 OMV65833:OMV65852 OWR65833:OWR65852 PGN65833:PGN65852 PQJ65833:PQJ65852 QAF65833:QAF65852 QKB65833:QKB65852 QTX65833:QTX65852 RDT65833:RDT65852 RNP65833:RNP65852 RXL65833:RXL65852 SHH65833:SHH65852 SRD65833:SRD65852 TAZ65833:TAZ65852 TKV65833:TKV65852 TUR65833:TUR65852 UEN65833:UEN65852 UOJ65833:UOJ65852 UYF65833:UYF65852 VIB65833:VIB65852 VRX65833:VRX65852 WBT65833:WBT65852 WLP65833:WLP65852 WVL65833:WVL65852 N131369:N131388 IZ131369:IZ131388 SV131369:SV131388 ACR131369:ACR131388 AMN131369:AMN131388 AWJ131369:AWJ131388 BGF131369:BGF131388 BQB131369:BQB131388 BZX131369:BZX131388 CJT131369:CJT131388 CTP131369:CTP131388 DDL131369:DDL131388 DNH131369:DNH131388 DXD131369:DXD131388 EGZ131369:EGZ131388 EQV131369:EQV131388 FAR131369:FAR131388 FKN131369:FKN131388 FUJ131369:FUJ131388 GEF131369:GEF131388 GOB131369:GOB131388 GXX131369:GXX131388 HHT131369:HHT131388 HRP131369:HRP131388 IBL131369:IBL131388 ILH131369:ILH131388 IVD131369:IVD131388 JEZ131369:JEZ131388 JOV131369:JOV131388 JYR131369:JYR131388 KIN131369:KIN131388 KSJ131369:KSJ131388 LCF131369:LCF131388 LMB131369:LMB131388 LVX131369:LVX131388 MFT131369:MFT131388 MPP131369:MPP131388 MZL131369:MZL131388 NJH131369:NJH131388 NTD131369:NTD131388 OCZ131369:OCZ131388 OMV131369:OMV131388 OWR131369:OWR131388 PGN131369:PGN131388 PQJ131369:PQJ131388 QAF131369:QAF131388 QKB131369:QKB131388 QTX131369:QTX131388 RDT131369:RDT131388 RNP131369:RNP131388 RXL131369:RXL131388 SHH131369:SHH131388 SRD131369:SRD131388 TAZ131369:TAZ131388 TKV131369:TKV131388 TUR131369:TUR131388 UEN131369:UEN131388 UOJ131369:UOJ131388 UYF131369:UYF131388 VIB131369:VIB131388 VRX131369:VRX131388 WBT131369:WBT131388 WLP131369:WLP131388 WVL131369:WVL131388 N196905:N196924 IZ196905:IZ196924 SV196905:SV196924 ACR196905:ACR196924 AMN196905:AMN196924 AWJ196905:AWJ196924 BGF196905:BGF196924 BQB196905:BQB196924 BZX196905:BZX196924 CJT196905:CJT196924 CTP196905:CTP196924 DDL196905:DDL196924 DNH196905:DNH196924 DXD196905:DXD196924 EGZ196905:EGZ196924 EQV196905:EQV196924 FAR196905:FAR196924 FKN196905:FKN196924 FUJ196905:FUJ196924 GEF196905:GEF196924 GOB196905:GOB196924 GXX196905:GXX196924 HHT196905:HHT196924 HRP196905:HRP196924 IBL196905:IBL196924 ILH196905:ILH196924 IVD196905:IVD196924 JEZ196905:JEZ196924 JOV196905:JOV196924 JYR196905:JYR196924 KIN196905:KIN196924 KSJ196905:KSJ196924 LCF196905:LCF196924 LMB196905:LMB196924 LVX196905:LVX196924 MFT196905:MFT196924 MPP196905:MPP196924 MZL196905:MZL196924 NJH196905:NJH196924 NTD196905:NTD196924 OCZ196905:OCZ196924 OMV196905:OMV196924 OWR196905:OWR196924 PGN196905:PGN196924 PQJ196905:PQJ196924 QAF196905:QAF196924 QKB196905:QKB196924 QTX196905:QTX196924 RDT196905:RDT196924 RNP196905:RNP196924 RXL196905:RXL196924 SHH196905:SHH196924 SRD196905:SRD196924 TAZ196905:TAZ196924 TKV196905:TKV196924 TUR196905:TUR196924 UEN196905:UEN196924 UOJ196905:UOJ196924 UYF196905:UYF196924 VIB196905:VIB196924 VRX196905:VRX196924 WBT196905:WBT196924 WLP196905:WLP196924 WVL196905:WVL196924 N262441:N262460 IZ262441:IZ262460 SV262441:SV262460 ACR262441:ACR262460 AMN262441:AMN262460 AWJ262441:AWJ262460 BGF262441:BGF262460 BQB262441:BQB262460 BZX262441:BZX262460 CJT262441:CJT262460 CTP262441:CTP262460 DDL262441:DDL262460 DNH262441:DNH262460 DXD262441:DXD262460 EGZ262441:EGZ262460 EQV262441:EQV262460 FAR262441:FAR262460 FKN262441:FKN262460 FUJ262441:FUJ262460 GEF262441:GEF262460 GOB262441:GOB262460 GXX262441:GXX262460 HHT262441:HHT262460 HRP262441:HRP262460 IBL262441:IBL262460 ILH262441:ILH262460 IVD262441:IVD262460 JEZ262441:JEZ262460 JOV262441:JOV262460 JYR262441:JYR262460 KIN262441:KIN262460 KSJ262441:KSJ262460 LCF262441:LCF262460 LMB262441:LMB262460 LVX262441:LVX262460 MFT262441:MFT262460 MPP262441:MPP262460 MZL262441:MZL262460 NJH262441:NJH262460 NTD262441:NTD262460 OCZ262441:OCZ262460 OMV262441:OMV262460 OWR262441:OWR262460 PGN262441:PGN262460 PQJ262441:PQJ262460 QAF262441:QAF262460 QKB262441:QKB262460 QTX262441:QTX262460 RDT262441:RDT262460 RNP262441:RNP262460 RXL262441:RXL262460 SHH262441:SHH262460 SRD262441:SRD262460 TAZ262441:TAZ262460 TKV262441:TKV262460 TUR262441:TUR262460 UEN262441:UEN262460 UOJ262441:UOJ262460 UYF262441:UYF262460 VIB262441:VIB262460 VRX262441:VRX262460 WBT262441:WBT262460 WLP262441:WLP262460 WVL262441:WVL262460 N327977:N327996 IZ327977:IZ327996 SV327977:SV327996 ACR327977:ACR327996 AMN327977:AMN327996 AWJ327977:AWJ327996 BGF327977:BGF327996 BQB327977:BQB327996 BZX327977:BZX327996 CJT327977:CJT327996 CTP327977:CTP327996 DDL327977:DDL327996 DNH327977:DNH327996 DXD327977:DXD327996 EGZ327977:EGZ327996 EQV327977:EQV327996 FAR327977:FAR327996 FKN327977:FKN327996 FUJ327977:FUJ327996 GEF327977:GEF327996 GOB327977:GOB327996 GXX327977:GXX327996 HHT327977:HHT327996 HRP327977:HRP327996 IBL327977:IBL327996 ILH327977:ILH327996 IVD327977:IVD327996 JEZ327977:JEZ327996 JOV327977:JOV327996 JYR327977:JYR327996 KIN327977:KIN327996 KSJ327977:KSJ327996 LCF327977:LCF327996 LMB327977:LMB327996 LVX327977:LVX327996 MFT327977:MFT327996 MPP327977:MPP327996 MZL327977:MZL327996 NJH327977:NJH327996 NTD327977:NTD327996 OCZ327977:OCZ327996 OMV327977:OMV327996 OWR327977:OWR327996 PGN327977:PGN327996 PQJ327977:PQJ327996 QAF327977:QAF327996 QKB327977:QKB327996 QTX327977:QTX327996 RDT327977:RDT327996 RNP327977:RNP327996 RXL327977:RXL327996 SHH327977:SHH327996 SRD327977:SRD327996 TAZ327977:TAZ327996 TKV327977:TKV327996 TUR327977:TUR327996 UEN327977:UEN327996 UOJ327977:UOJ327996 UYF327977:UYF327996 VIB327977:VIB327996 VRX327977:VRX327996 WBT327977:WBT327996 WLP327977:WLP327996 WVL327977:WVL327996 N393513:N393532 IZ393513:IZ393532 SV393513:SV393532 ACR393513:ACR393532 AMN393513:AMN393532 AWJ393513:AWJ393532 BGF393513:BGF393532 BQB393513:BQB393532 BZX393513:BZX393532 CJT393513:CJT393532 CTP393513:CTP393532 DDL393513:DDL393532 DNH393513:DNH393532 DXD393513:DXD393532 EGZ393513:EGZ393532 EQV393513:EQV393532 FAR393513:FAR393532 FKN393513:FKN393532 FUJ393513:FUJ393532 GEF393513:GEF393532 GOB393513:GOB393532 GXX393513:GXX393532 HHT393513:HHT393532 HRP393513:HRP393532 IBL393513:IBL393532 ILH393513:ILH393532 IVD393513:IVD393532 JEZ393513:JEZ393532 JOV393513:JOV393532 JYR393513:JYR393532 KIN393513:KIN393532 KSJ393513:KSJ393532 LCF393513:LCF393532 LMB393513:LMB393532 LVX393513:LVX393532 MFT393513:MFT393532 MPP393513:MPP393532 MZL393513:MZL393532 NJH393513:NJH393532 NTD393513:NTD393532 OCZ393513:OCZ393532 OMV393513:OMV393532 OWR393513:OWR393532 PGN393513:PGN393532 PQJ393513:PQJ393532 QAF393513:QAF393532 QKB393513:QKB393532 QTX393513:QTX393532 RDT393513:RDT393532 RNP393513:RNP393532 RXL393513:RXL393532 SHH393513:SHH393532 SRD393513:SRD393532 TAZ393513:TAZ393532 TKV393513:TKV393532 TUR393513:TUR393532 UEN393513:UEN393532 UOJ393513:UOJ393532 UYF393513:UYF393532 VIB393513:VIB393532 VRX393513:VRX393532 WBT393513:WBT393532 WLP393513:WLP393532 WVL393513:WVL393532 N459049:N459068 IZ459049:IZ459068 SV459049:SV459068 ACR459049:ACR459068 AMN459049:AMN459068 AWJ459049:AWJ459068 BGF459049:BGF459068 BQB459049:BQB459068 BZX459049:BZX459068 CJT459049:CJT459068 CTP459049:CTP459068 DDL459049:DDL459068 DNH459049:DNH459068 DXD459049:DXD459068 EGZ459049:EGZ459068 EQV459049:EQV459068 FAR459049:FAR459068 FKN459049:FKN459068 FUJ459049:FUJ459068 GEF459049:GEF459068 GOB459049:GOB459068 GXX459049:GXX459068 HHT459049:HHT459068 HRP459049:HRP459068 IBL459049:IBL459068 ILH459049:ILH459068 IVD459049:IVD459068 JEZ459049:JEZ459068 JOV459049:JOV459068 JYR459049:JYR459068 KIN459049:KIN459068 KSJ459049:KSJ459068 LCF459049:LCF459068 LMB459049:LMB459068 LVX459049:LVX459068 MFT459049:MFT459068 MPP459049:MPP459068 MZL459049:MZL459068 NJH459049:NJH459068 NTD459049:NTD459068 OCZ459049:OCZ459068 OMV459049:OMV459068 OWR459049:OWR459068 PGN459049:PGN459068 PQJ459049:PQJ459068 QAF459049:QAF459068 QKB459049:QKB459068 QTX459049:QTX459068 RDT459049:RDT459068 RNP459049:RNP459068 RXL459049:RXL459068 SHH459049:SHH459068 SRD459049:SRD459068 TAZ459049:TAZ459068 TKV459049:TKV459068 TUR459049:TUR459068 UEN459049:UEN459068 UOJ459049:UOJ459068 UYF459049:UYF459068 VIB459049:VIB459068 VRX459049:VRX459068 WBT459049:WBT459068 WLP459049:WLP459068 WVL459049:WVL459068 N524585:N524604 IZ524585:IZ524604 SV524585:SV524604 ACR524585:ACR524604 AMN524585:AMN524604 AWJ524585:AWJ524604 BGF524585:BGF524604 BQB524585:BQB524604 BZX524585:BZX524604 CJT524585:CJT524604 CTP524585:CTP524604 DDL524585:DDL524604 DNH524585:DNH524604 DXD524585:DXD524604 EGZ524585:EGZ524604 EQV524585:EQV524604 FAR524585:FAR524604 FKN524585:FKN524604 FUJ524585:FUJ524604 GEF524585:GEF524604 GOB524585:GOB524604 GXX524585:GXX524604 HHT524585:HHT524604 HRP524585:HRP524604 IBL524585:IBL524604 ILH524585:ILH524604 IVD524585:IVD524604 JEZ524585:JEZ524604 JOV524585:JOV524604 JYR524585:JYR524604 KIN524585:KIN524604 KSJ524585:KSJ524604 LCF524585:LCF524604 LMB524585:LMB524604 LVX524585:LVX524604 MFT524585:MFT524604 MPP524585:MPP524604 MZL524585:MZL524604 NJH524585:NJH524604 NTD524585:NTD524604 OCZ524585:OCZ524604 OMV524585:OMV524604 OWR524585:OWR524604 PGN524585:PGN524604 PQJ524585:PQJ524604 QAF524585:QAF524604 QKB524585:QKB524604 QTX524585:QTX524604 RDT524585:RDT524604 RNP524585:RNP524604 RXL524585:RXL524604 SHH524585:SHH524604 SRD524585:SRD524604 TAZ524585:TAZ524604 TKV524585:TKV524604 TUR524585:TUR524604 UEN524585:UEN524604 UOJ524585:UOJ524604 UYF524585:UYF524604 VIB524585:VIB524604 VRX524585:VRX524604 WBT524585:WBT524604 WLP524585:WLP524604 WVL524585:WVL524604 N590121:N590140 IZ590121:IZ590140 SV590121:SV590140 ACR590121:ACR590140 AMN590121:AMN590140 AWJ590121:AWJ590140 BGF590121:BGF590140 BQB590121:BQB590140 BZX590121:BZX590140 CJT590121:CJT590140 CTP590121:CTP590140 DDL590121:DDL590140 DNH590121:DNH590140 DXD590121:DXD590140 EGZ590121:EGZ590140 EQV590121:EQV590140 FAR590121:FAR590140 FKN590121:FKN590140 FUJ590121:FUJ590140 GEF590121:GEF590140 GOB590121:GOB590140 GXX590121:GXX590140 HHT590121:HHT590140 HRP590121:HRP590140 IBL590121:IBL590140 ILH590121:ILH590140 IVD590121:IVD590140 JEZ590121:JEZ590140 JOV590121:JOV590140 JYR590121:JYR590140 KIN590121:KIN590140 KSJ590121:KSJ590140 LCF590121:LCF590140 LMB590121:LMB590140 LVX590121:LVX590140 MFT590121:MFT590140 MPP590121:MPP590140 MZL590121:MZL590140 NJH590121:NJH590140 NTD590121:NTD590140 OCZ590121:OCZ590140 OMV590121:OMV590140 OWR590121:OWR590140 PGN590121:PGN590140 PQJ590121:PQJ590140 QAF590121:QAF590140 QKB590121:QKB590140 QTX590121:QTX590140 RDT590121:RDT590140 RNP590121:RNP590140 RXL590121:RXL590140 SHH590121:SHH590140 SRD590121:SRD590140 TAZ590121:TAZ590140 TKV590121:TKV590140 TUR590121:TUR590140 UEN590121:UEN590140 UOJ590121:UOJ590140 UYF590121:UYF590140 VIB590121:VIB590140 VRX590121:VRX590140 WBT590121:WBT590140 WLP590121:WLP590140 WVL590121:WVL590140 N655657:N655676 IZ655657:IZ655676 SV655657:SV655676 ACR655657:ACR655676 AMN655657:AMN655676 AWJ655657:AWJ655676 BGF655657:BGF655676 BQB655657:BQB655676 BZX655657:BZX655676 CJT655657:CJT655676 CTP655657:CTP655676 DDL655657:DDL655676 DNH655657:DNH655676 DXD655657:DXD655676 EGZ655657:EGZ655676 EQV655657:EQV655676 FAR655657:FAR655676 FKN655657:FKN655676 FUJ655657:FUJ655676 GEF655657:GEF655676 GOB655657:GOB655676 GXX655657:GXX655676 HHT655657:HHT655676 HRP655657:HRP655676 IBL655657:IBL655676 ILH655657:ILH655676 IVD655657:IVD655676 JEZ655657:JEZ655676 JOV655657:JOV655676 JYR655657:JYR655676 KIN655657:KIN655676 KSJ655657:KSJ655676 LCF655657:LCF655676 LMB655657:LMB655676 LVX655657:LVX655676 MFT655657:MFT655676 MPP655657:MPP655676 MZL655657:MZL655676 NJH655657:NJH655676 NTD655657:NTD655676 OCZ655657:OCZ655676 OMV655657:OMV655676 OWR655657:OWR655676 PGN655657:PGN655676 PQJ655657:PQJ655676 QAF655657:QAF655676 QKB655657:QKB655676 QTX655657:QTX655676 RDT655657:RDT655676 RNP655657:RNP655676 RXL655657:RXL655676 SHH655657:SHH655676 SRD655657:SRD655676 TAZ655657:TAZ655676 TKV655657:TKV655676 TUR655657:TUR655676 UEN655657:UEN655676 UOJ655657:UOJ655676 UYF655657:UYF655676 VIB655657:VIB655676 VRX655657:VRX655676 WBT655657:WBT655676 WLP655657:WLP655676 WVL655657:WVL655676 N721193:N721212 IZ721193:IZ721212 SV721193:SV721212 ACR721193:ACR721212 AMN721193:AMN721212 AWJ721193:AWJ721212 BGF721193:BGF721212 BQB721193:BQB721212 BZX721193:BZX721212 CJT721193:CJT721212 CTP721193:CTP721212 DDL721193:DDL721212 DNH721193:DNH721212 DXD721193:DXD721212 EGZ721193:EGZ721212 EQV721193:EQV721212 FAR721193:FAR721212 FKN721193:FKN721212 FUJ721193:FUJ721212 GEF721193:GEF721212 GOB721193:GOB721212 GXX721193:GXX721212 HHT721193:HHT721212 HRP721193:HRP721212 IBL721193:IBL721212 ILH721193:ILH721212 IVD721193:IVD721212 JEZ721193:JEZ721212 JOV721193:JOV721212 JYR721193:JYR721212 KIN721193:KIN721212 KSJ721193:KSJ721212 LCF721193:LCF721212 LMB721193:LMB721212 LVX721193:LVX721212 MFT721193:MFT721212 MPP721193:MPP721212 MZL721193:MZL721212 NJH721193:NJH721212 NTD721193:NTD721212 OCZ721193:OCZ721212 OMV721193:OMV721212 OWR721193:OWR721212 PGN721193:PGN721212 PQJ721193:PQJ721212 QAF721193:QAF721212 QKB721193:QKB721212 QTX721193:QTX721212 RDT721193:RDT721212 RNP721193:RNP721212 RXL721193:RXL721212 SHH721193:SHH721212 SRD721193:SRD721212 TAZ721193:TAZ721212 TKV721193:TKV721212 TUR721193:TUR721212 UEN721193:UEN721212 UOJ721193:UOJ721212 UYF721193:UYF721212 VIB721193:VIB721212 VRX721193:VRX721212 WBT721193:WBT721212 WLP721193:WLP721212 WVL721193:WVL721212 N786729:N786748 IZ786729:IZ786748 SV786729:SV786748 ACR786729:ACR786748 AMN786729:AMN786748 AWJ786729:AWJ786748 BGF786729:BGF786748 BQB786729:BQB786748 BZX786729:BZX786748 CJT786729:CJT786748 CTP786729:CTP786748 DDL786729:DDL786748 DNH786729:DNH786748 DXD786729:DXD786748 EGZ786729:EGZ786748 EQV786729:EQV786748 FAR786729:FAR786748 FKN786729:FKN786748 FUJ786729:FUJ786748 GEF786729:GEF786748 GOB786729:GOB786748 GXX786729:GXX786748 HHT786729:HHT786748 HRP786729:HRP786748 IBL786729:IBL786748 ILH786729:ILH786748 IVD786729:IVD786748 JEZ786729:JEZ786748 JOV786729:JOV786748 JYR786729:JYR786748 KIN786729:KIN786748 KSJ786729:KSJ786748 LCF786729:LCF786748 LMB786729:LMB786748 LVX786729:LVX786748 MFT786729:MFT786748 MPP786729:MPP786748 MZL786729:MZL786748 NJH786729:NJH786748 NTD786729:NTD786748 OCZ786729:OCZ786748 OMV786729:OMV786748 OWR786729:OWR786748 PGN786729:PGN786748 PQJ786729:PQJ786748 QAF786729:QAF786748 QKB786729:QKB786748 QTX786729:QTX786748 RDT786729:RDT786748 RNP786729:RNP786748 RXL786729:RXL786748 SHH786729:SHH786748 SRD786729:SRD786748 TAZ786729:TAZ786748 TKV786729:TKV786748 TUR786729:TUR786748 UEN786729:UEN786748 UOJ786729:UOJ786748 UYF786729:UYF786748 VIB786729:VIB786748 VRX786729:VRX786748 WBT786729:WBT786748 WLP786729:WLP786748 WVL786729:WVL786748 N852265:N852284 IZ852265:IZ852284 SV852265:SV852284 ACR852265:ACR852284 AMN852265:AMN852284 AWJ852265:AWJ852284 BGF852265:BGF852284 BQB852265:BQB852284 BZX852265:BZX852284 CJT852265:CJT852284 CTP852265:CTP852284 DDL852265:DDL852284 DNH852265:DNH852284 DXD852265:DXD852284 EGZ852265:EGZ852284 EQV852265:EQV852284 FAR852265:FAR852284 FKN852265:FKN852284 FUJ852265:FUJ852284 GEF852265:GEF852284 GOB852265:GOB852284 GXX852265:GXX852284 HHT852265:HHT852284 HRP852265:HRP852284 IBL852265:IBL852284 ILH852265:ILH852284 IVD852265:IVD852284 JEZ852265:JEZ852284 JOV852265:JOV852284 JYR852265:JYR852284 KIN852265:KIN852284 KSJ852265:KSJ852284 LCF852265:LCF852284 LMB852265:LMB852284 LVX852265:LVX852284 MFT852265:MFT852284 MPP852265:MPP852284 MZL852265:MZL852284 NJH852265:NJH852284 NTD852265:NTD852284 OCZ852265:OCZ852284 OMV852265:OMV852284 OWR852265:OWR852284 PGN852265:PGN852284 PQJ852265:PQJ852284 QAF852265:QAF852284 QKB852265:QKB852284 QTX852265:QTX852284 RDT852265:RDT852284 RNP852265:RNP852284 RXL852265:RXL852284 SHH852265:SHH852284 SRD852265:SRD852284 TAZ852265:TAZ852284 TKV852265:TKV852284 TUR852265:TUR852284 UEN852265:UEN852284 UOJ852265:UOJ852284 UYF852265:UYF852284 VIB852265:VIB852284 VRX852265:VRX852284 WBT852265:WBT852284 WLP852265:WLP852284 WVL852265:WVL852284 N917801:N917820 IZ917801:IZ917820 SV917801:SV917820 ACR917801:ACR917820 AMN917801:AMN917820 AWJ917801:AWJ917820 BGF917801:BGF917820 BQB917801:BQB917820 BZX917801:BZX917820 CJT917801:CJT917820 CTP917801:CTP917820 DDL917801:DDL917820 DNH917801:DNH917820 DXD917801:DXD917820 EGZ917801:EGZ917820 EQV917801:EQV917820 FAR917801:FAR917820 FKN917801:FKN917820 FUJ917801:FUJ917820 GEF917801:GEF917820 GOB917801:GOB917820 GXX917801:GXX917820 HHT917801:HHT917820 HRP917801:HRP917820 IBL917801:IBL917820 ILH917801:ILH917820 IVD917801:IVD917820 JEZ917801:JEZ917820 JOV917801:JOV917820 JYR917801:JYR917820 KIN917801:KIN917820 KSJ917801:KSJ917820 LCF917801:LCF917820 LMB917801:LMB917820 LVX917801:LVX917820 MFT917801:MFT917820 MPP917801:MPP917820 MZL917801:MZL917820 NJH917801:NJH917820 NTD917801:NTD917820 OCZ917801:OCZ917820 OMV917801:OMV917820 OWR917801:OWR917820 PGN917801:PGN917820 PQJ917801:PQJ917820 QAF917801:QAF917820 QKB917801:QKB917820 QTX917801:QTX917820 RDT917801:RDT917820 RNP917801:RNP917820 RXL917801:RXL917820 SHH917801:SHH917820 SRD917801:SRD917820 TAZ917801:TAZ917820 TKV917801:TKV917820 TUR917801:TUR917820 UEN917801:UEN917820 UOJ917801:UOJ917820 UYF917801:UYF917820 VIB917801:VIB917820 VRX917801:VRX917820 WBT917801:WBT917820 WLP917801:WLP917820 WVL917801:WVL917820 N983337:N983356 IZ983337:IZ983356 SV983337:SV983356 ACR983337:ACR983356 AMN983337:AMN983356 AWJ983337:AWJ983356 BGF983337:BGF983356 BQB983337:BQB983356 BZX983337:BZX983356 CJT983337:CJT983356 CTP983337:CTP983356 DDL983337:DDL983356 DNH983337:DNH983356 DXD983337:DXD983356 EGZ983337:EGZ983356 EQV983337:EQV983356 FAR983337:FAR983356 FKN983337:FKN983356 FUJ983337:FUJ983356 GEF983337:GEF983356 GOB983337:GOB983356 GXX983337:GXX983356 HHT983337:HHT983356 HRP983337:HRP983356 IBL983337:IBL983356 ILH983337:ILH983356 IVD983337:IVD983356 JEZ983337:JEZ983356 JOV983337:JOV983356 JYR983337:JYR983356 KIN983337:KIN983356 KSJ983337:KSJ983356 LCF983337:LCF983356 LMB983337:LMB983356 LVX983337:LVX983356 MFT983337:MFT983356 MPP983337:MPP983356 MZL983337:MZL983356 NJH983337:NJH983356 NTD983337:NTD983356 OCZ983337:OCZ983356 OMV983337:OMV983356 OWR983337:OWR983356 PGN983337:PGN983356 PQJ983337:PQJ983356 QAF983337:QAF983356 QKB983337:QKB983356 QTX983337:QTX983356 RDT983337:RDT983356 RNP983337:RNP983356 RXL983337:RXL983356 SHH983337:SHH983356 SRD983337:SRD983356 TAZ983337:TAZ983356 TKV983337:TKV983356 TUR983337:TUR983356 UEN983337:UEN983356 UOJ983337:UOJ983356 UYF983337:UYF983356 VIB983337:VIB983356 VRX983337:VRX983356 WBT983337:WBT983356 WLP983337:WLP983356 WVL983337:WVL983356 JH65833:JH65852 TD65833:TD65852 ACZ65833:ACZ65852 AMV65833:AMV65852 AWR65833:AWR65852 BGN65833:BGN65852 BQJ65833:BQJ65852 CAF65833:CAF65852 CKB65833:CKB65852 CTX65833:CTX65852 DDT65833:DDT65852 DNP65833:DNP65852 DXL65833:DXL65852 EHH65833:EHH65852 ERD65833:ERD65852 FAZ65833:FAZ65852 FKV65833:FKV65852 FUR65833:FUR65852 GEN65833:GEN65852 GOJ65833:GOJ65852 GYF65833:GYF65852 HIB65833:HIB65852 HRX65833:HRX65852 IBT65833:IBT65852 ILP65833:ILP65852 IVL65833:IVL65852 JFH65833:JFH65852 JPD65833:JPD65852 JYZ65833:JYZ65852 KIV65833:KIV65852 KSR65833:KSR65852 LCN65833:LCN65852 LMJ65833:LMJ65852 LWF65833:LWF65852 MGB65833:MGB65852 MPX65833:MPX65852 MZT65833:MZT65852 NJP65833:NJP65852 NTL65833:NTL65852 ODH65833:ODH65852 OND65833:OND65852 OWZ65833:OWZ65852 PGV65833:PGV65852 PQR65833:PQR65852 QAN65833:QAN65852 QKJ65833:QKJ65852 QUF65833:QUF65852 REB65833:REB65852 RNX65833:RNX65852 RXT65833:RXT65852 SHP65833:SHP65852 SRL65833:SRL65852 TBH65833:TBH65852 TLD65833:TLD65852 TUZ65833:TUZ65852 UEV65833:UEV65852 UOR65833:UOR65852 UYN65833:UYN65852 VIJ65833:VIJ65852 VSF65833:VSF65852 WCB65833:WCB65852 WLX65833:WLX65852 WVT65833:WVT65852 JH131369:JH131388 TD131369:TD131388 ACZ131369:ACZ131388 AMV131369:AMV131388 AWR131369:AWR131388 BGN131369:BGN131388 BQJ131369:BQJ131388 CAF131369:CAF131388 CKB131369:CKB131388 CTX131369:CTX131388 DDT131369:DDT131388 DNP131369:DNP131388 DXL131369:DXL131388 EHH131369:EHH131388 ERD131369:ERD131388 FAZ131369:FAZ131388 FKV131369:FKV131388 FUR131369:FUR131388 GEN131369:GEN131388 GOJ131369:GOJ131388 GYF131369:GYF131388 HIB131369:HIB131388 HRX131369:HRX131388 IBT131369:IBT131388 ILP131369:ILP131388 IVL131369:IVL131388 JFH131369:JFH131388 JPD131369:JPD131388 JYZ131369:JYZ131388 KIV131369:KIV131388 KSR131369:KSR131388 LCN131369:LCN131388 LMJ131369:LMJ131388 LWF131369:LWF131388 MGB131369:MGB131388 MPX131369:MPX131388 MZT131369:MZT131388 NJP131369:NJP131388 NTL131369:NTL131388 ODH131369:ODH131388 OND131369:OND131388 OWZ131369:OWZ131388 PGV131369:PGV131388 PQR131369:PQR131388 QAN131369:QAN131388 QKJ131369:QKJ131388 QUF131369:QUF131388 REB131369:REB131388 RNX131369:RNX131388 RXT131369:RXT131388 SHP131369:SHP131388 SRL131369:SRL131388 TBH131369:TBH131388 TLD131369:TLD131388 TUZ131369:TUZ131388 UEV131369:UEV131388 UOR131369:UOR131388 UYN131369:UYN131388 VIJ131369:VIJ131388 VSF131369:VSF131388 WCB131369:WCB131388 WLX131369:WLX131388 WVT131369:WVT131388 JH196905:JH196924 TD196905:TD196924 ACZ196905:ACZ196924 AMV196905:AMV196924 AWR196905:AWR196924 BGN196905:BGN196924 BQJ196905:BQJ196924 CAF196905:CAF196924 CKB196905:CKB196924 CTX196905:CTX196924 DDT196905:DDT196924 DNP196905:DNP196924 DXL196905:DXL196924 EHH196905:EHH196924 ERD196905:ERD196924 FAZ196905:FAZ196924 FKV196905:FKV196924 FUR196905:FUR196924 GEN196905:GEN196924 GOJ196905:GOJ196924 GYF196905:GYF196924 HIB196905:HIB196924 HRX196905:HRX196924 IBT196905:IBT196924 ILP196905:ILP196924 IVL196905:IVL196924 JFH196905:JFH196924 JPD196905:JPD196924 JYZ196905:JYZ196924 KIV196905:KIV196924 KSR196905:KSR196924 LCN196905:LCN196924 LMJ196905:LMJ196924 LWF196905:LWF196924 MGB196905:MGB196924 MPX196905:MPX196924 MZT196905:MZT196924 NJP196905:NJP196924 NTL196905:NTL196924 ODH196905:ODH196924 OND196905:OND196924 OWZ196905:OWZ196924 PGV196905:PGV196924 PQR196905:PQR196924 QAN196905:QAN196924 QKJ196905:QKJ196924 QUF196905:QUF196924 REB196905:REB196924 RNX196905:RNX196924 RXT196905:RXT196924 SHP196905:SHP196924 SRL196905:SRL196924 TBH196905:TBH196924 TLD196905:TLD196924 TUZ196905:TUZ196924 UEV196905:UEV196924 UOR196905:UOR196924 UYN196905:UYN196924 VIJ196905:VIJ196924 VSF196905:VSF196924 WCB196905:WCB196924 WLX196905:WLX196924 WVT196905:WVT196924 JH262441:JH262460 TD262441:TD262460 ACZ262441:ACZ262460 AMV262441:AMV262460 AWR262441:AWR262460 BGN262441:BGN262460 BQJ262441:BQJ262460 CAF262441:CAF262460 CKB262441:CKB262460 CTX262441:CTX262460 DDT262441:DDT262460 DNP262441:DNP262460 DXL262441:DXL262460 EHH262441:EHH262460 ERD262441:ERD262460 FAZ262441:FAZ262460 FKV262441:FKV262460 FUR262441:FUR262460 GEN262441:GEN262460 GOJ262441:GOJ262460 GYF262441:GYF262460 HIB262441:HIB262460 HRX262441:HRX262460 IBT262441:IBT262460 ILP262441:ILP262460 IVL262441:IVL262460 JFH262441:JFH262460 JPD262441:JPD262460 JYZ262441:JYZ262460 KIV262441:KIV262460 KSR262441:KSR262460 LCN262441:LCN262460 LMJ262441:LMJ262460 LWF262441:LWF262460 MGB262441:MGB262460 MPX262441:MPX262460 MZT262441:MZT262460 NJP262441:NJP262460 NTL262441:NTL262460 ODH262441:ODH262460 OND262441:OND262460 OWZ262441:OWZ262460 PGV262441:PGV262460 PQR262441:PQR262460 QAN262441:QAN262460 QKJ262441:QKJ262460 QUF262441:QUF262460 REB262441:REB262460 RNX262441:RNX262460 RXT262441:RXT262460 SHP262441:SHP262460 SRL262441:SRL262460 TBH262441:TBH262460 TLD262441:TLD262460 TUZ262441:TUZ262460 UEV262441:UEV262460 UOR262441:UOR262460 UYN262441:UYN262460 VIJ262441:VIJ262460 VSF262441:VSF262460 WCB262441:WCB262460 WLX262441:WLX262460 WVT262441:WVT262460 JH327977:JH327996 TD327977:TD327996 ACZ327977:ACZ327996 AMV327977:AMV327996 AWR327977:AWR327996 BGN327977:BGN327996 BQJ327977:BQJ327996 CAF327977:CAF327996 CKB327977:CKB327996 CTX327977:CTX327996 DDT327977:DDT327996 DNP327977:DNP327996 DXL327977:DXL327996 EHH327977:EHH327996 ERD327977:ERD327996 FAZ327977:FAZ327996 FKV327977:FKV327996 FUR327977:FUR327996 GEN327977:GEN327996 GOJ327977:GOJ327996 GYF327977:GYF327996 HIB327977:HIB327996 HRX327977:HRX327996 IBT327977:IBT327996 ILP327977:ILP327996 IVL327977:IVL327996 JFH327977:JFH327996 JPD327977:JPD327996 JYZ327977:JYZ327996 KIV327977:KIV327996 KSR327977:KSR327996 LCN327977:LCN327996 LMJ327977:LMJ327996 LWF327977:LWF327996 MGB327977:MGB327996 MPX327977:MPX327996 MZT327977:MZT327996 NJP327977:NJP327996 NTL327977:NTL327996 ODH327977:ODH327996 OND327977:OND327996 OWZ327977:OWZ327996 PGV327977:PGV327996 PQR327977:PQR327996 QAN327977:QAN327996 QKJ327977:QKJ327996 QUF327977:QUF327996 REB327977:REB327996 RNX327977:RNX327996 RXT327977:RXT327996 SHP327977:SHP327996 SRL327977:SRL327996 TBH327977:TBH327996 TLD327977:TLD327996 TUZ327977:TUZ327996 UEV327977:UEV327996 UOR327977:UOR327996 UYN327977:UYN327996 VIJ327977:VIJ327996 VSF327977:VSF327996 WCB327977:WCB327996 WLX327977:WLX327996 WVT327977:WVT327996 JH393513:JH393532 TD393513:TD393532 ACZ393513:ACZ393532 AMV393513:AMV393532 AWR393513:AWR393532 BGN393513:BGN393532 BQJ393513:BQJ393532 CAF393513:CAF393532 CKB393513:CKB393532 CTX393513:CTX393532 DDT393513:DDT393532 DNP393513:DNP393532 DXL393513:DXL393532 EHH393513:EHH393532 ERD393513:ERD393532 FAZ393513:FAZ393532 FKV393513:FKV393532 FUR393513:FUR393532 GEN393513:GEN393532 GOJ393513:GOJ393532 GYF393513:GYF393532 HIB393513:HIB393532 HRX393513:HRX393532 IBT393513:IBT393532 ILP393513:ILP393532 IVL393513:IVL393532 JFH393513:JFH393532 JPD393513:JPD393532 JYZ393513:JYZ393532 KIV393513:KIV393532 KSR393513:KSR393532 LCN393513:LCN393532 LMJ393513:LMJ393532 LWF393513:LWF393532 MGB393513:MGB393532 MPX393513:MPX393532 MZT393513:MZT393532 NJP393513:NJP393532 NTL393513:NTL393532 ODH393513:ODH393532 OND393513:OND393532 OWZ393513:OWZ393532 PGV393513:PGV393532 PQR393513:PQR393532 QAN393513:QAN393532 QKJ393513:QKJ393532 QUF393513:QUF393532 REB393513:REB393532 RNX393513:RNX393532 RXT393513:RXT393532 SHP393513:SHP393532 SRL393513:SRL393532 TBH393513:TBH393532 TLD393513:TLD393532 TUZ393513:TUZ393532 UEV393513:UEV393532 UOR393513:UOR393532 UYN393513:UYN393532 VIJ393513:VIJ393532 VSF393513:VSF393532 WCB393513:WCB393532 WLX393513:WLX393532 WVT393513:WVT393532 JH459049:JH459068 TD459049:TD459068 ACZ459049:ACZ459068 AMV459049:AMV459068 AWR459049:AWR459068 BGN459049:BGN459068 BQJ459049:BQJ459068 CAF459049:CAF459068 CKB459049:CKB459068 CTX459049:CTX459068 DDT459049:DDT459068 DNP459049:DNP459068 DXL459049:DXL459068 EHH459049:EHH459068 ERD459049:ERD459068 FAZ459049:FAZ459068 FKV459049:FKV459068 FUR459049:FUR459068 GEN459049:GEN459068 GOJ459049:GOJ459068 GYF459049:GYF459068 HIB459049:HIB459068 HRX459049:HRX459068 IBT459049:IBT459068 ILP459049:ILP459068 IVL459049:IVL459068 JFH459049:JFH459068 JPD459049:JPD459068 JYZ459049:JYZ459068 KIV459049:KIV459068 KSR459049:KSR459068 LCN459049:LCN459068 LMJ459049:LMJ459068 LWF459049:LWF459068 MGB459049:MGB459068 MPX459049:MPX459068 MZT459049:MZT459068 NJP459049:NJP459068 NTL459049:NTL459068 ODH459049:ODH459068 OND459049:OND459068 OWZ459049:OWZ459068 PGV459049:PGV459068 PQR459049:PQR459068 QAN459049:QAN459068 QKJ459049:QKJ459068 QUF459049:QUF459068 REB459049:REB459068 RNX459049:RNX459068 RXT459049:RXT459068 SHP459049:SHP459068 SRL459049:SRL459068 TBH459049:TBH459068 TLD459049:TLD459068 TUZ459049:TUZ459068 UEV459049:UEV459068 UOR459049:UOR459068 UYN459049:UYN459068 VIJ459049:VIJ459068 VSF459049:VSF459068 WCB459049:WCB459068 WLX459049:WLX459068 WVT459049:WVT459068 JH524585:JH524604 TD524585:TD524604 ACZ524585:ACZ524604 AMV524585:AMV524604 AWR524585:AWR524604 BGN524585:BGN524604 BQJ524585:BQJ524604 CAF524585:CAF524604 CKB524585:CKB524604 CTX524585:CTX524604 DDT524585:DDT524604 DNP524585:DNP524604 DXL524585:DXL524604 EHH524585:EHH524604 ERD524585:ERD524604 FAZ524585:FAZ524604 FKV524585:FKV524604 FUR524585:FUR524604 GEN524585:GEN524604 GOJ524585:GOJ524604 GYF524585:GYF524604 HIB524585:HIB524604 HRX524585:HRX524604 IBT524585:IBT524604 ILP524585:ILP524604 IVL524585:IVL524604 JFH524585:JFH524604 JPD524585:JPD524604 JYZ524585:JYZ524604 KIV524585:KIV524604 KSR524585:KSR524604 LCN524585:LCN524604 LMJ524585:LMJ524604 LWF524585:LWF524604 MGB524585:MGB524604 MPX524585:MPX524604 MZT524585:MZT524604 NJP524585:NJP524604 NTL524585:NTL524604 ODH524585:ODH524604 OND524585:OND524604 OWZ524585:OWZ524604 PGV524585:PGV524604 PQR524585:PQR524604 QAN524585:QAN524604 QKJ524585:QKJ524604 QUF524585:QUF524604 REB524585:REB524604 RNX524585:RNX524604 RXT524585:RXT524604 SHP524585:SHP524604 SRL524585:SRL524604 TBH524585:TBH524604 TLD524585:TLD524604 TUZ524585:TUZ524604 UEV524585:UEV524604 UOR524585:UOR524604 UYN524585:UYN524604 VIJ524585:VIJ524604 VSF524585:VSF524604 WCB524585:WCB524604 WLX524585:WLX524604 WVT524585:WVT524604 JH590121:JH590140 TD590121:TD590140 ACZ590121:ACZ590140 AMV590121:AMV590140 AWR590121:AWR590140 BGN590121:BGN590140 BQJ590121:BQJ590140 CAF590121:CAF590140 CKB590121:CKB590140 CTX590121:CTX590140 DDT590121:DDT590140 DNP590121:DNP590140 DXL590121:DXL590140 EHH590121:EHH590140 ERD590121:ERD590140 FAZ590121:FAZ590140 FKV590121:FKV590140 FUR590121:FUR590140 GEN590121:GEN590140 GOJ590121:GOJ590140 GYF590121:GYF590140 HIB590121:HIB590140 HRX590121:HRX590140 IBT590121:IBT590140 ILP590121:ILP590140 IVL590121:IVL590140 JFH590121:JFH590140 JPD590121:JPD590140 JYZ590121:JYZ590140 KIV590121:KIV590140 KSR590121:KSR590140 LCN590121:LCN590140 LMJ590121:LMJ590140 LWF590121:LWF590140 MGB590121:MGB590140 MPX590121:MPX590140 MZT590121:MZT590140 NJP590121:NJP590140 NTL590121:NTL590140 ODH590121:ODH590140 OND590121:OND590140 OWZ590121:OWZ590140 PGV590121:PGV590140 PQR590121:PQR590140 QAN590121:QAN590140 QKJ590121:QKJ590140 QUF590121:QUF590140 REB590121:REB590140 RNX590121:RNX590140 RXT590121:RXT590140 SHP590121:SHP590140 SRL590121:SRL590140 TBH590121:TBH590140 TLD590121:TLD590140 TUZ590121:TUZ590140 UEV590121:UEV590140 UOR590121:UOR590140 UYN590121:UYN590140 VIJ590121:VIJ590140 VSF590121:VSF590140 WCB590121:WCB590140 WLX590121:WLX590140 WVT590121:WVT590140 JH655657:JH655676 TD655657:TD655676 ACZ655657:ACZ655676 AMV655657:AMV655676 AWR655657:AWR655676 BGN655657:BGN655676 BQJ655657:BQJ655676 CAF655657:CAF655676 CKB655657:CKB655676 CTX655657:CTX655676 DDT655657:DDT655676 DNP655657:DNP655676 DXL655657:DXL655676 EHH655657:EHH655676 ERD655657:ERD655676 FAZ655657:FAZ655676 FKV655657:FKV655676 FUR655657:FUR655676 GEN655657:GEN655676 GOJ655657:GOJ655676 GYF655657:GYF655676 HIB655657:HIB655676 HRX655657:HRX655676 IBT655657:IBT655676 ILP655657:ILP655676 IVL655657:IVL655676 JFH655657:JFH655676 JPD655657:JPD655676 JYZ655657:JYZ655676 KIV655657:KIV655676 KSR655657:KSR655676 LCN655657:LCN655676 LMJ655657:LMJ655676 LWF655657:LWF655676 MGB655657:MGB655676 MPX655657:MPX655676 MZT655657:MZT655676 NJP655657:NJP655676 NTL655657:NTL655676 ODH655657:ODH655676 OND655657:OND655676 OWZ655657:OWZ655676 PGV655657:PGV655676 PQR655657:PQR655676 QAN655657:QAN655676 QKJ655657:QKJ655676 QUF655657:QUF655676 REB655657:REB655676 RNX655657:RNX655676 RXT655657:RXT655676 SHP655657:SHP655676 SRL655657:SRL655676 TBH655657:TBH655676 TLD655657:TLD655676 TUZ655657:TUZ655676 UEV655657:UEV655676 UOR655657:UOR655676 UYN655657:UYN655676 VIJ655657:VIJ655676 VSF655657:VSF655676 WCB655657:WCB655676 WLX655657:WLX655676 WVT655657:WVT655676 JH721193:JH721212 TD721193:TD721212 ACZ721193:ACZ721212 AMV721193:AMV721212 AWR721193:AWR721212 BGN721193:BGN721212 BQJ721193:BQJ721212 CAF721193:CAF721212 CKB721193:CKB721212 CTX721193:CTX721212 DDT721193:DDT721212 DNP721193:DNP721212 DXL721193:DXL721212 EHH721193:EHH721212 ERD721193:ERD721212 FAZ721193:FAZ721212 FKV721193:FKV721212 FUR721193:FUR721212 GEN721193:GEN721212 GOJ721193:GOJ721212 GYF721193:GYF721212 HIB721193:HIB721212 HRX721193:HRX721212 IBT721193:IBT721212 ILP721193:ILP721212 IVL721193:IVL721212 JFH721193:JFH721212 JPD721193:JPD721212 JYZ721193:JYZ721212 KIV721193:KIV721212 KSR721193:KSR721212 LCN721193:LCN721212 LMJ721193:LMJ721212 LWF721193:LWF721212 MGB721193:MGB721212 MPX721193:MPX721212 MZT721193:MZT721212 NJP721193:NJP721212 NTL721193:NTL721212 ODH721193:ODH721212 OND721193:OND721212 OWZ721193:OWZ721212 PGV721193:PGV721212 PQR721193:PQR721212 QAN721193:QAN721212 QKJ721193:QKJ721212 QUF721193:QUF721212 REB721193:REB721212 RNX721193:RNX721212 RXT721193:RXT721212 SHP721193:SHP721212 SRL721193:SRL721212 TBH721193:TBH721212 TLD721193:TLD721212 TUZ721193:TUZ721212 UEV721193:UEV721212 UOR721193:UOR721212 UYN721193:UYN721212 VIJ721193:VIJ721212 VSF721193:VSF721212 WCB721193:WCB721212 WLX721193:WLX721212 WVT721193:WVT721212 JH786729:JH786748 TD786729:TD786748 ACZ786729:ACZ786748 AMV786729:AMV786748 AWR786729:AWR786748 BGN786729:BGN786748 BQJ786729:BQJ786748 CAF786729:CAF786748 CKB786729:CKB786748 CTX786729:CTX786748 DDT786729:DDT786748 DNP786729:DNP786748 DXL786729:DXL786748 EHH786729:EHH786748 ERD786729:ERD786748 FAZ786729:FAZ786748 FKV786729:FKV786748 FUR786729:FUR786748 GEN786729:GEN786748 GOJ786729:GOJ786748 GYF786729:GYF786748 HIB786729:HIB786748 HRX786729:HRX786748 IBT786729:IBT786748 ILP786729:ILP786748 IVL786729:IVL786748 JFH786729:JFH786748 JPD786729:JPD786748 JYZ786729:JYZ786748 KIV786729:KIV786748 KSR786729:KSR786748 LCN786729:LCN786748 LMJ786729:LMJ786748 LWF786729:LWF786748 MGB786729:MGB786748 MPX786729:MPX786748 MZT786729:MZT786748 NJP786729:NJP786748 NTL786729:NTL786748 ODH786729:ODH786748 OND786729:OND786748 OWZ786729:OWZ786748 PGV786729:PGV786748 PQR786729:PQR786748 QAN786729:QAN786748 QKJ786729:QKJ786748 QUF786729:QUF786748 REB786729:REB786748 RNX786729:RNX786748 RXT786729:RXT786748 SHP786729:SHP786748 SRL786729:SRL786748 TBH786729:TBH786748 TLD786729:TLD786748 TUZ786729:TUZ786748 UEV786729:UEV786748 UOR786729:UOR786748 UYN786729:UYN786748 VIJ786729:VIJ786748 VSF786729:VSF786748 WCB786729:WCB786748 WLX786729:WLX786748 WVT786729:WVT786748 JH852265:JH852284 TD852265:TD852284 ACZ852265:ACZ852284 AMV852265:AMV852284 AWR852265:AWR852284 BGN852265:BGN852284 BQJ852265:BQJ852284 CAF852265:CAF852284 CKB852265:CKB852284 CTX852265:CTX852284 DDT852265:DDT852284 DNP852265:DNP852284 DXL852265:DXL852284 EHH852265:EHH852284 ERD852265:ERD852284 FAZ852265:FAZ852284 FKV852265:FKV852284 FUR852265:FUR852284 GEN852265:GEN852284 GOJ852265:GOJ852284 GYF852265:GYF852284 HIB852265:HIB852284 HRX852265:HRX852284 IBT852265:IBT852284 ILP852265:ILP852284 IVL852265:IVL852284 JFH852265:JFH852284 JPD852265:JPD852284 JYZ852265:JYZ852284 KIV852265:KIV852284 KSR852265:KSR852284 LCN852265:LCN852284 LMJ852265:LMJ852284 LWF852265:LWF852284 MGB852265:MGB852284 MPX852265:MPX852284 MZT852265:MZT852284 NJP852265:NJP852284 NTL852265:NTL852284 ODH852265:ODH852284 OND852265:OND852284 OWZ852265:OWZ852284 PGV852265:PGV852284 PQR852265:PQR852284 QAN852265:QAN852284 QKJ852265:QKJ852284 QUF852265:QUF852284 REB852265:REB852284 RNX852265:RNX852284 RXT852265:RXT852284 SHP852265:SHP852284 SRL852265:SRL852284 TBH852265:TBH852284 TLD852265:TLD852284 TUZ852265:TUZ852284 UEV852265:UEV852284 UOR852265:UOR852284 UYN852265:UYN852284 VIJ852265:VIJ852284 VSF852265:VSF852284 WCB852265:WCB852284 WLX852265:WLX852284 WVT852265:WVT852284 JH917801:JH917820 TD917801:TD917820 ACZ917801:ACZ917820 AMV917801:AMV917820 AWR917801:AWR917820 BGN917801:BGN917820 BQJ917801:BQJ917820 CAF917801:CAF917820 CKB917801:CKB917820 CTX917801:CTX917820 DDT917801:DDT917820 DNP917801:DNP917820 DXL917801:DXL917820 EHH917801:EHH917820 ERD917801:ERD917820 FAZ917801:FAZ917820 FKV917801:FKV917820 FUR917801:FUR917820 GEN917801:GEN917820 GOJ917801:GOJ917820 GYF917801:GYF917820 HIB917801:HIB917820 HRX917801:HRX917820 IBT917801:IBT917820 ILP917801:ILP917820 IVL917801:IVL917820 JFH917801:JFH917820 JPD917801:JPD917820 JYZ917801:JYZ917820 KIV917801:KIV917820 KSR917801:KSR917820 LCN917801:LCN917820 LMJ917801:LMJ917820 LWF917801:LWF917820 MGB917801:MGB917820 MPX917801:MPX917820 MZT917801:MZT917820 NJP917801:NJP917820 NTL917801:NTL917820 ODH917801:ODH917820 OND917801:OND917820 OWZ917801:OWZ917820 PGV917801:PGV917820 PQR917801:PQR917820 QAN917801:QAN917820 QKJ917801:QKJ917820 QUF917801:QUF917820 REB917801:REB917820 RNX917801:RNX917820 RXT917801:RXT917820 SHP917801:SHP917820 SRL917801:SRL917820 TBH917801:TBH917820 TLD917801:TLD917820 TUZ917801:TUZ917820 UEV917801:UEV917820 UOR917801:UOR917820 UYN917801:UYN917820 VIJ917801:VIJ917820 VSF917801:VSF917820 WCB917801:WCB917820 WLX917801:WLX917820 WVT917801:WVT917820 JH983337:JH983356 TD983337:TD983356 ACZ983337:ACZ983356 AMV983337:AMV983356 AWR983337:AWR983356 BGN983337:BGN983356 BQJ983337:BQJ983356 CAF983337:CAF983356 CKB983337:CKB983356 CTX983337:CTX983356 DDT983337:DDT983356 DNP983337:DNP983356 DXL983337:DXL983356 EHH983337:EHH983356 ERD983337:ERD983356 FAZ983337:FAZ983356 FKV983337:FKV983356 FUR983337:FUR983356 GEN983337:GEN983356 GOJ983337:GOJ983356 GYF983337:GYF983356 HIB983337:HIB983356 HRX983337:HRX983356 IBT983337:IBT983356 ILP983337:ILP983356 IVL983337:IVL983356 JFH983337:JFH983356 JPD983337:JPD983356 JYZ983337:JYZ983356 KIV983337:KIV983356 KSR983337:KSR983356 LCN983337:LCN983356 LMJ983337:LMJ983356 LWF983337:LWF983356 MGB983337:MGB983356 MPX983337:MPX983356 MZT983337:MZT983356 NJP983337:NJP983356 NTL983337:NTL983356 ODH983337:ODH983356 OND983337:OND983356 OWZ983337:OWZ983356 PGV983337:PGV983356 PQR983337:PQR983356 QAN983337:QAN983356 QKJ983337:QKJ983356 QUF983337:QUF983356 REB983337:REB983356 RNX983337:RNX983356 RXT983337:RXT983356 SHP983337:SHP983356 SRL983337:SRL983356 TBH983337:TBH983356 TLD983337:TLD983356 TUZ983337:TUZ983356 UEV983337:UEV983356 UOR983337:UOR983356 UYN983337:UYN983356 VIJ983337:VIJ983356 VSF983337:VSF983356 WCB983337:WCB983356 WLX983337:WLX98335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70:P155 P159:P341 N14:N341 JB35:JB322 WVT35:WVT322 WLX35:WLX322 WCB35:WCB322 VSF35:VSF322 VIJ35:VIJ322 UYN35:UYN322 UOR35:UOR322 UEV35:UEV322 TUZ35:TUZ322 TLD35:TLD322 TBH35:TBH322 SRL35:SRL322 SHP35:SHP322 RXT35:RXT322 RNX35:RNX322 REB35:REB322 QUF35:QUF322 QKJ35:QKJ322 QAN35:QAN322 PQR35:PQR322 PGV35:PGV322 OWZ35:OWZ322 OND35:OND322 ODH35:ODH322 NTL35:NTL322 NJP35:NJP322 MZT35:MZT322 MPX35:MPX322 MGB35:MGB322 LWF35:LWF322 LMJ35:LMJ322 LCN35:LCN322 KSR35:KSR322 KIV35:KIV322 JYZ35:JYZ322 JPD35:JPD322 JFH35:JFH322 IVL35:IVL322 ILP35:ILP322 IBT35:IBT322 HRX35:HRX322 HIB35:HIB322 GYF35:GYF322 GOJ35:GOJ322 GEN35:GEN322 FUR35:FUR322 FKV35:FKV322 FAZ35:FAZ322 ERD35:ERD322 EHH35:EHH322 DXL35:DXL322 DNP35:DNP322 DDT35:DDT322 CTX35:CTX322 CKB35:CKB322 CAF35:CAF322 BQJ35:BQJ322 BGN35:BGN322 AWR35:AWR322 AMV35:AMV322 ACZ35:ACZ322 TD35:TD322 JH35:JH322 WVL35:WVL322 WLP35:WLP322 WBT35:WBT322 VRX35:VRX322 VIB35:VIB322 UYF35:UYF322 UOJ35:UOJ322 UEN35:UEN322 TUR35:TUR322 TKV35:TKV322 TAZ35:TAZ322 SRD35:SRD322 SHH35:SHH322 RXL35:RXL322 RNP35:RNP322 RDT35:RDT322 QTX35:QTX322 QKB35:QKB322 QAF35:QAF322 PQJ35:PQJ322 PGN35:PGN322 OWR35:OWR322 OMV35:OMV322 OCZ35:OCZ322 NTD35:NTD322 NJH35:NJH322 MZL35:MZL322 MPP35:MPP322 MFT35:MFT322 LVX35:LVX322 LMB35:LMB322 LCF35:LCF322 KSJ35:KSJ322 KIN35:KIN322 JYR35:JYR322 JOV35:JOV322 JEZ35:JEZ322 IVD35:IVD322 ILH35:ILH322 IBL35:IBL322 HRP35:HRP322 HHT35:HHT322 GXX35:GXX322 GOB35:GOB322 GEF35:GEF322 FUJ35:FUJ322 FKN35:FKN322 FAR35:FAR322 EQV35:EQV322 EGZ35:EGZ322 DXD35:DXD322 DNH35:DNH322 DDL35:DDL322 CTP35:CTP322 CJT35:CJT322 BZX35:BZX322 BQB35:BQB322 BGF35:BGF322 AWJ35:AWJ322 AMN35:AMN322 ACR35:ACR322 SV35:SV322 IZ35:IZ322 WVQ35:WVQ322 WLU35:WLU322 WBY35:WBY322 VSC35:VSC322 VIG35:VIG322 UYK35:UYK322 UOO35:UOO322 UES35:UES322 TUW35:TUW322 TLA35:TLA322 TBE35:TBE322 SRI35:SRI322 SHM35:SHM322 RXQ35:RXQ322 RNU35:RNU322 RDY35:RDY322 QUC35:QUC322 QKG35:QKG322 QAK35:QAK322 PQO35:PQO322 PGS35:PGS322 OWW35:OWW322 ONA35:ONA322 ODE35:ODE322 NTI35:NTI322 NJM35:NJM322 MZQ35:MZQ322 MPU35:MPU322 MFY35:MFY322 LWC35:LWC322 LMG35:LMG322 LCK35:LCK322 KSO35:KSO322 KIS35:KIS322 JYW35:JYW322 JPA35:JPA322 JFE35:JFE322 IVI35:IVI322 ILM35:ILM322 IBQ35:IBQ322 HRU35:HRU322 HHY35:HHY322 GYC35:GYC322 GOG35:GOG322 GEK35:GEK322 FUO35:FUO322 FKS35:FKS322 FAW35:FAW322 ERA35:ERA322 EHE35:EHE322 DXI35:DXI322 DNM35:DNM322 DDQ35:DDQ322 CTU35:CTU322 CJY35:CJY322 CAC35:CAC322 BQG35:BQG322 BGK35:BGK322 AWO35:AWO322 AMS35:AMS322 ACW35:ACW322 TA35:TA322 JE35:JE322 WVN35:WVN322 WLR35:WLR322 WBV35:WBV322 VRZ35:VRZ322 VID35:VID322 UYH35:UYH322 UOL35:UOL322 UEP35:UEP322 TUT35:TUT322 TKX35:TKX322 TBB35:TBB322 SRF35:SRF322 SHJ35:SHJ322 RXN35:RXN322 RNR35:RNR322 RDV35:RDV322 QTZ35:QTZ322 QKD35:QKD322 QAH35:QAH322 PQL35:PQL322 PGP35:PGP322 OWT35:OWT322 OMX35:OMX322 ODB35:ODB322 NTF35:NTF322 NJJ35:NJJ322 MZN35:MZN322 MPR35:MPR322 MFV35:MFV322 LVZ35:LVZ322 LMD35:LMD322 LCH35:LCH322 KSL35:KSL322 KIP35:KIP322 JYT35:JYT322 JOX35:JOX322 JFB35:JFB322 IVF35:IVF322 ILJ35:ILJ322 IBN35:IBN322 HRR35:HRR322 HHV35:HHV322 GXZ35:GXZ322 GOD35:GOD322 GEH35:GEH322 FUL35:FUL322 FKP35:FKP322 FAT35:FAT322 EQX35:EQX322 EHB35:EHB322 DXF35:DXF322 DNJ35:DNJ322 DDN35:DDN322 CTR35:CTR322 CJV35:CJV322 BZZ35:BZZ322 BQD35:BQD322 BGH35:BGH322 AWL35:AWL322 AMP35:AMP322 ACT35:ACT322 SX35:SX322" xr:uid="{2A8380C4-E72C-4E87-899B-DD3966EAACEA}">
      <formula1>"$/GJ/Day, $/GJ"</formula1>
    </dataValidation>
    <dataValidation type="list" allowBlank="1" showInputMessage="1" showErrorMessage="1" sqref="WVB983337:WVB983356 D65833:D65852 IP65833:IP65852 SL65833:SL65852 ACH65833:ACH65852 AMD65833:AMD65852 AVZ65833:AVZ65852 BFV65833:BFV65852 BPR65833:BPR65852 BZN65833:BZN65852 CJJ65833:CJJ65852 CTF65833:CTF65852 DDB65833:DDB65852 DMX65833:DMX65852 DWT65833:DWT65852 EGP65833:EGP65852 EQL65833:EQL65852 FAH65833:FAH65852 FKD65833:FKD65852 FTZ65833:FTZ65852 GDV65833:GDV65852 GNR65833:GNR65852 GXN65833:GXN65852 HHJ65833:HHJ65852 HRF65833:HRF65852 IBB65833:IBB65852 IKX65833:IKX65852 IUT65833:IUT65852 JEP65833:JEP65852 JOL65833:JOL65852 JYH65833:JYH65852 KID65833:KID65852 KRZ65833:KRZ65852 LBV65833:LBV65852 LLR65833:LLR65852 LVN65833:LVN65852 MFJ65833:MFJ65852 MPF65833:MPF65852 MZB65833:MZB65852 NIX65833:NIX65852 NST65833:NST65852 OCP65833:OCP65852 OML65833:OML65852 OWH65833:OWH65852 PGD65833:PGD65852 PPZ65833:PPZ65852 PZV65833:PZV65852 QJR65833:QJR65852 QTN65833:QTN65852 RDJ65833:RDJ65852 RNF65833:RNF65852 RXB65833:RXB65852 SGX65833:SGX65852 SQT65833:SQT65852 TAP65833:TAP65852 TKL65833:TKL65852 TUH65833:TUH65852 UED65833:UED65852 UNZ65833:UNZ65852 UXV65833:UXV65852 VHR65833:VHR65852 VRN65833:VRN65852 WBJ65833:WBJ65852 WLF65833:WLF65852 WVB65833:WVB65852 D131369:D131388 IP131369:IP131388 SL131369:SL131388 ACH131369:ACH131388 AMD131369:AMD131388 AVZ131369:AVZ131388 BFV131369:BFV131388 BPR131369:BPR131388 BZN131369:BZN131388 CJJ131369:CJJ131388 CTF131369:CTF131388 DDB131369:DDB131388 DMX131369:DMX131388 DWT131369:DWT131388 EGP131369:EGP131388 EQL131369:EQL131388 FAH131369:FAH131388 FKD131369:FKD131388 FTZ131369:FTZ131388 GDV131369:GDV131388 GNR131369:GNR131388 GXN131369:GXN131388 HHJ131369:HHJ131388 HRF131369:HRF131388 IBB131369:IBB131388 IKX131369:IKX131388 IUT131369:IUT131388 JEP131369:JEP131388 JOL131369:JOL131388 JYH131369:JYH131388 KID131369:KID131388 KRZ131369:KRZ131388 LBV131369:LBV131388 LLR131369:LLR131388 LVN131369:LVN131388 MFJ131369:MFJ131388 MPF131369:MPF131388 MZB131369:MZB131388 NIX131369:NIX131388 NST131369:NST131388 OCP131369:OCP131388 OML131369:OML131388 OWH131369:OWH131388 PGD131369:PGD131388 PPZ131369:PPZ131388 PZV131369:PZV131388 QJR131369:QJR131388 QTN131369:QTN131388 RDJ131369:RDJ131388 RNF131369:RNF131388 RXB131369:RXB131388 SGX131369:SGX131388 SQT131369:SQT131388 TAP131369:TAP131388 TKL131369:TKL131388 TUH131369:TUH131388 UED131369:UED131388 UNZ131369:UNZ131388 UXV131369:UXV131388 VHR131369:VHR131388 VRN131369:VRN131388 WBJ131369:WBJ131388 WLF131369:WLF131388 WVB131369:WVB131388 D196905:D196924 IP196905:IP196924 SL196905:SL196924 ACH196905:ACH196924 AMD196905:AMD196924 AVZ196905:AVZ196924 BFV196905:BFV196924 BPR196905:BPR196924 BZN196905:BZN196924 CJJ196905:CJJ196924 CTF196905:CTF196924 DDB196905:DDB196924 DMX196905:DMX196924 DWT196905:DWT196924 EGP196905:EGP196924 EQL196905:EQL196924 FAH196905:FAH196924 FKD196905:FKD196924 FTZ196905:FTZ196924 GDV196905:GDV196924 GNR196905:GNR196924 GXN196905:GXN196924 HHJ196905:HHJ196924 HRF196905:HRF196924 IBB196905:IBB196924 IKX196905:IKX196924 IUT196905:IUT196924 JEP196905:JEP196924 JOL196905:JOL196924 JYH196905:JYH196924 KID196905:KID196924 KRZ196905:KRZ196924 LBV196905:LBV196924 LLR196905:LLR196924 LVN196905:LVN196924 MFJ196905:MFJ196924 MPF196905:MPF196924 MZB196905:MZB196924 NIX196905:NIX196924 NST196905:NST196924 OCP196905:OCP196924 OML196905:OML196924 OWH196905:OWH196924 PGD196905:PGD196924 PPZ196905:PPZ196924 PZV196905:PZV196924 QJR196905:QJR196924 QTN196905:QTN196924 RDJ196905:RDJ196924 RNF196905:RNF196924 RXB196905:RXB196924 SGX196905:SGX196924 SQT196905:SQT196924 TAP196905:TAP196924 TKL196905:TKL196924 TUH196905:TUH196924 UED196905:UED196924 UNZ196905:UNZ196924 UXV196905:UXV196924 VHR196905:VHR196924 VRN196905:VRN196924 WBJ196905:WBJ196924 WLF196905:WLF196924 WVB196905:WVB196924 D262441:D262460 IP262441:IP262460 SL262441:SL262460 ACH262441:ACH262460 AMD262441:AMD262460 AVZ262441:AVZ262460 BFV262441:BFV262460 BPR262441:BPR262460 BZN262441:BZN262460 CJJ262441:CJJ262460 CTF262441:CTF262460 DDB262441:DDB262460 DMX262441:DMX262460 DWT262441:DWT262460 EGP262441:EGP262460 EQL262441:EQL262460 FAH262441:FAH262460 FKD262441:FKD262460 FTZ262441:FTZ262460 GDV262441:GDV262460 GNR262441:GNR262460 GXN262441:GXN262460 HHJ262441:HHJ262460 HRF262441:HRF262460 IBB262441:IBB262460 IKX262441:IKX262460 IUT262441:IUT262460 JEP262441:JEP262460 JOL262441:JOL262460 JYH262441:JYH262460 KID262441:KID262460 KRZ262441:KRZ262460 LBV262441:LBV262460 LLR262441:LLR262460 LVN262441:LVN262460 MFJ262441:MFJ262460 MPF262441:MPF262460 MZB262441:MZB262460 NIX262441:NIX262460 NST262441:NST262460 OCP262441:OCP262460 OML262441:OML262460 OWH262441:OWH262460 PGD262441:PGD262460 PPZ262441:PPZ262460 PZV262441:PZV262460 QJR262441:QJR262460 QTN262441:QTN262460 RDJ262441:RDJ262460 RNF262441:RNF262460 RXB262441:RXB262460 SGX262441:SGX262460 SQT262441:SQT262460 TAP262441:TAP262460 TKL262441:TKL262460 TUH262441:TUH262460 UED262441:UED262460 UNZ262441:UNZ262460 UXV262441:UXV262460 VHR262441:VHR262460 VRN262441:VRN262460 WBJ262441:WBJ262460 WLF262441:WLF262460 WVB262441:WVB262460 D327977:D327996 IP327977:IP327996 SL327977:SL327996 ACH327977:ACH327996 AMD327977:AMD327996 AVZ327977:AVZ327996 BFV327977:BFV327996 BPR327977:BPR327996 BZN327977:BZN327996 CJJ327977:CJJ327996 CTF327977:CTF327996 DDB327977:DDB327996 DMX327977:DMX327996 DWT327977:DWT327996 EGP327977:EGP327996 EQL327977:EQL327996 FAH327977:FAH327996 FKD327977:FKD327996 FTZ327977:FTZ327996 GDV327977:GDV327996 GNR327977:GNR327996 GXN327977:GXN327996 HHJ327977:HHJ327996 HRF327977:HRF327996 IBB327977:IBB327996 IKX327977:IKX327996 IUT327977:IUT327996 JEP327977:JEP327996 JOL327977:JOL327996 JYH327977:JYH327996 KID327977:KID327996 KRZ327977:KRZ327996 LBV327977:LBV327996 LLR327977:LLR327996 LVN327977:LVN327996 MFJ327977:MFJ327996 MPF327977:MPF327996 MZB327977:MZB327996 NIX327977:NIX327996 NST327977:NST327996 OCP327977:OCP327996 OML327977:OML327996 OWH327977:OWH327996 PGD327977:PGD327996 PPZ327977:PPZ327996 PZV327977:PZV327996 QJR327977:QJR327996 QTN327977:QTN327996 RDJ327977:RDJ327996 RNF327977:RNF327996 RXB327977:RXB327996 SGX327977:SGX327996 SQT327977:SQT327996 TAP327977:TAP327996 TKL327977:TKL327996 TUH327977:TUH327996 UED327977:UED327996 UNZ327977:UNZ327996 UXV327977:UXV327996 VHR327977:VHR327996 VRN327977:VRN327996 WBJ327977:WBJ327996 WLF327977:WLF327996 WVB327977:WVB327996 D393513:D393532 IP393513:IP393532 SL393513:SL393532 ACH393513:ACH393532 AMD393513:AMD393532 AVZ393513:AVZ393532 BFV393513:BFV393532 BPR393513:BPR393532 BZN393513:BZN393532 CJJ393513:CJJ393532 CTF393513:CTF393532 DDB393513:DDB393532 DMX393513:DMX393532 DWT393513:DWT393532 EGP393513:EGP393532 EQL393513:EQL393532 FAH393513:FAH393532 FKD393513:FKD393532 FTZ393513:FTZ393532 GDV393513:GDV393532 GNR393513:GNR393532 GXN393513:GXN393532 HHJ393513:HHJ393532 HRF393513:HRF393532 IBB393513:IBB393532 IKX393513:IKX393532 IUT393513:IUT393532 JEP393513:JEP393532 JOL393513:JOL393532 JYH393513:JYH393532 KID393513:KID393532 KRZ393513:KRZ393532 LBV393513:LBV393532 LLR393513:LLR393532 LVN393513:LVN393532 MFJ393513:MFJ393532 MPF393513:MPF393532 MZB393513:MZB393532 NIX393513:NIX393532 NST393513:NST393532 OCP393513:OCP393532 OML393513:OML393532 OWH393513:OWH393532 PGD393513:PGD393532 PPZ393513:PPZ393532 PZV393513:PZV393532 QJR393513:QJR393532 QTN393513:QTN393532 RDJ393513:RDJ393532 RNF393513:RNF393532 RXB393513:RXB393532 SGX393513:SGX393532 SQT393513:SQT393532 TAP393513:TAP393532 TKL393513:TKL393532 TUH393513:TUH393532 UED393513:UED393532 UNZ393513:UNZ393532 UXV393513:UXV393532 VHR393513:VHR393532 VRN393513:VRN393532 WBJ393513:WBJ393532 WLF393513:WLF393532 WVB393513:WVB393532 D459049:D459068 IP459049:IP459068 SL459049:SL459068 ACH459049:ACH459068 AMD459049:AMD459068 AVZ459049:AVZ459068 BFV459049:BFV459068 BPR459049:BPR459068 BZN459049:BZN459068 CJJ459049:CJJ459068 CTF459049:CTF459068 DDB459049:DDB459068 DMX459049:DMX459068 DWT459049:DWT459068 EGP459049:EGP459068 EQL459049:EQL459068 FAH459049:FAH459068 FKD459049:FKD459068 FTZ459049:FTZ459068 GDV459049:GDV459068 GNR459049:GNR459068 GXN459049:GXN459068 HHJ459049:HHJ459068 HRF459049:HRF459068 IBB459049:IBB459068 IKX459049:IKX459068 IUT459049:IUT459068 JEP459049:JEP459068 JOL459049:JOL459068 JYH459049:JYH459068 KID459049:KID459068 KRZ459049:KRZ459068 LBV459049:LBV459068 LLR459049:LLR459068 LVN459049:LVN459068 MFJ459049:MFJ459068 MPF459049:MPF459068 MZB459049:MZB459068 NIX459049:NIX459068 NST459049:NST459068 OCP459049:OCP459068 OML459049:OML459068 OWH459049:OWH459068 PGD459049:PGD459068 PPZ459049:PPZ459068 PZV459049:PZV459068 QJR459049:QJR459068 QTN459049:QTN459068 RDJ459049:RDJ459068 RNF459049:RNF459068 RXB459049:RXB459068 SGX459049:SGX459068 SQT459049:SQT459068 TAP459049:TAP459068 TKL459049:TKL459068 TUH459049:TUH459068 UED459049:UED459068 UNZ459049:UNZ459068 UXV459049:UXV459068 VHR459049:VHR459068 VRN459049:VRN459068 WBJ459049:WBJ459068 WLF459049:WLF459068 WVB459049:WVB459068 D524585:D524604 IP524585:IP524604 SL524585:SL524604 ACH524585:ACH524604 AMD524585:AMD524604 AVZ524585:AVZ524604 BFV524585:BFV524604 BPR524585:BPR524604 BZN524585:BZN524604 CJJ524585:CJJ524604 CTF524585:CTF524604 DDB524585:DDB524604 DMX524585:DMX524604 DWT524585:DWT524604 EGP524585:EGP524604 EQL524585:EQL524604 FAH524585:FAH524604 FKD524585:FKD524604 FTZ524585:FTZ524604 GDV524585:GDV524604 GNR524585:GNR524604 GXN524585:GXN524604 HHJ524585:HHJ524604 HRF524585:HRF524604 IBB524585:IBB524604 IKX524585:IKX524604 IUT524585:IUT524604 JEP524585:JEP524604 JOL524585:JOL524604 JYH524585:JYH524604 KID524585:KID524604 KRZ524585:KRZ524604 LBV524585:LBV524604 LLR524585:LLR524604 LVN524585:LVN524604 MFJ524585:MFJ524604 MPF524585:MPF524604 MZB524585:MZB524604 NIX524585:NIX524604 NST524585:NST524604 OCP524585:OCP524604 OML524585:OML524604 OWH524585:OWH524604 PGD524585:PGD524604 PPZ524585:PPZ524604 PZV524585:PZV524604 QJR524585:QJR524604 QTN524585:QTN524604 RDJ524585:RDJ524604 RNF524585:RNF524604 RXB524585:RXB524604 SGX524585:SGX524604 SQT524585:SQT524604 TAP524585:TAP524604 TKL524585:TKL524604 TUH524585:TUH524604 UED524585:UED524604 UNZ524585:UNZ524604 UXV524585:UXV524604 VHR524585:VHR524604 VRN524585:VRN524604 WBJ524585:WBJ524604 WLF524585:WLF524604 WVB524585:WVB524604 D590121:D590140 IP590121:IP590140 SL590121:SL590140 ACH590121:ACH590140 AMD590121:AMD590140 AVZ590121:AVZ590140 BFV590121:BFV590140 BPR590121:BPR590140 BZN590121:BZN590140 CJJ590121:CJJ590140 CTF590121:CTF590140 DDB590121:DDB590140 DMX590121:DMX590140 DWT590121:DWT590140 EGP590121:EGP590140 EQL590121:EQL590140 FAH590121:FAH590140 FKD590121:FKD590140 FTZ590121:FTZ590140 GDV590121:GDV590140 GNR590121:GNR590140 GXN590121:GXN590140 HHJ590121:HHJ590140 HRF590121:HRF590140 IBB590121:IBB590140 IKX590121:IKX590140 IUT590121:IUT590140 JEP590121:JEP590140 JOL590121:JOL590140 JYH590121:JYH590140 KID590121:KID590140 KRZ590121:KRZ590140 LBV590121:LBV590140 LLR590121:LLR590140 LVN590121:LVN590140 MFJ590121:MFJ590140 MPF590121:MPF590140 MZB590121:MZB590140 NIX590121:NIX590140 NST590121:NST590140 OCP590121:OCP590140 OML590121:OML590140 OWH590121:OWH590140 PGD590121:PGD590140 PPZ590121:PPZ590140 PZV590121:PZV590140 QJR590121:QJR590140 QTN590121:QTN590140 RDJ590121:RDJ590140 RNF590121:RNF590140 RXB590121:RXB590140 SGX590121:SGX590140 SQT590121:SQT590140 TAP590121:TAP590140 TKL590121:TKL590140 TUH590121:TUH590140 UED590121:UED590140 UNZ590121:UNZ590140 UXV590121:UXV590140 VHR590121:VHR590140 VRN590121:VRN590140 WBJ590121:WBJ590140 WLF590121:WLF590140 WVB590121:WVB590140 D655657:D655676 IP655657:IP655676 SL655657:SL655676 ACH655657:ACH655676 AMD655657:AMD655676 AVZ655657:AVZ655676 BFV655657:BFV655676 BPR655657:BPR655676 BZN655657:BZN655676 CJJ655657:CJJ655676 CTF655657:CTF655676 DDB655657:DDB655676 DMX655657:DMX655676 DWT655657:DWT655676 EGP655657:EGP655676 EQL655657:EQL655676 FAH655657:FAH655676 FKD655657:FKD655676 FTZ655657:FTZ655676 GDV655657:GDV655676 GNR655657:GNR655676 GXN655657:GXN655676 HHJ655657:HHJ655676 HRF655657:HRF655676 IBB655657:IBB655676 IKX655657:IKX655676 IUT655657:IUT655676 JEP655657:JEP655676 JOL655657:JOL655676 JYH655657:JYH655676 KID655657:KID655676 KRZ655657:KRZ655676 LBV655657:LBV655676 LLR655657:LLR655676 LVN655657:LVN655676 MFJ655657:MFJ655676 MPF655657:MPF655676 MZB655657:MZB655676 NIX655657:NIX655676 NST655657:NST655676 OCP655657:OCP655676 OML655657:OML655676 OWH655657:OWH655676 PGD655657:PGD655676 PPZ655657:PPZ655676 PZV655657:PZV655676 QJR655657:QJR655676 QTN655657:QTN655676 RDJ655657:RDJ655676 RNF655657:RNF655676 RXB655657:RXB655676 SGX655657:SGX655676 SQT655657:SQT655676 TAP655657:TAP655676 TKL655657:TKL655676 TUH655657:TUH655676 UED655657:UED655676 UNZ655657:UNZ655676 UXV655657:UXV655676 VHR655657:VHR655676 VRN655657:VRN655676 WBJ655657:WBJ655676 WLF655657:WLF655676 WVB655657:WVB655676 D721193:D721212 IP721193:IP721212 SL721193:SL721212 ACH721193:ACH721212 AMD721193:AMD721212 AVZ721193:AVZ721212 BFV721193:BFV721212 BPR721193:BPR721212 BZN721193:BZN721212 CJJ721193:CJJ721212 CTF721193:CTF721212 DDB721193:DDB721212 DMX721193:DMX721212 DWT721193:DWT721212 EGP721193:EGP721212 EQL721193:EQL721212 FAH721193:FAH721212 FKD721193:FKD721212 FTZ721193:FTZ721212 GDV721193:GDV721212 GNR721193:GNR721212 GXN721193:GXN721212 HHJ721193:HHJ721212 HRF721193:HRF721212 IBB721193:IBB721212 IKX721193:IKX721212 IUT721193:IUT721212 JEP721193:JEP721212 JOL721193:JOL721212 JYH721193:JYH721212 KID721193:KID721212 KRZ721193:KRZ721212 LBV721193:LBV721212 LLR721193:LLR721212 LVN721193:LVN721212 MFJ721193:MFJ721212 MPF721193:MPF721212 MZB721193:MZB721212 NIX721193:NIX721212 NST721193:NST721212 OCP721193:OCP721212 OML721193:OML721212 OWH721193:OWH721212 PGD721193:PGD721212 PPZ721193:PPZ721212 PZV721193:PZV721212 QJR721193:QJR721212 QTN721193:QTN721212 RDJ721193:RDJ721212 RNF721193:RNF721212 RXB721193:RXB721212 SGX721193:SGX721212 SQT721193:SQT721212 TAP721193:TAP721212 TKL721193:TKL721212 TUH721193:TUH721212 UED721193:UED721212 UNZ721193:UNZ721212 UXV721193:UXV721212 VHR721193:VHR721212 VRN721193:VRN721212 WBJ721193:WBJ721212 WLF721193:WLF721212 WVB721193:WVB721212 D786729:D786748 IP786729:IP786748 SL786729:SL786748 ACH786729:ACH786748 AMD786729:AMD786748 AVZ786729:AVZ786748 BFV786729:BFV786748 BPR786729:BPR786748 BZN786729:BZN786748 CJJ786729:CJJ786748 CTF786729:CTF786748 DDB786729:DDB786748 DMX786729:DMX786748 DWT786729:DWT786748 EGP786729:EGP786748 EQL786729:EQL786748 FAH786729:FAH786748 FKD786729:FKD786748 FTZ786729:FTZ786748 GDV786729:GDV786748 GNR786729:GNR786748 GXN786729:GXN786748 HHJ786729:HHJ786748 HRF786729:HRF786748 IBB786729:IBB786748 IKX786729:IKX786748 IUT786729:IUT786748 JEP786729:JEP786748 JOL786729:JOL786748 JYH786729:JYH786748 KID786729:KID786748 KRZ786729:KRZ786748 LBV786729:LBV786748 LLR786729:LLR786748 LVN786729:LVN786748 MFJ786729:MFJ786748 MPF786729:MPF786748 MZB786729:MZB786748 NIX786729:NIX786748 NST786729:NST786748 OCP786729:OCP786748 OML786729:OML786748 OWH786729:OWH786748 PGD786729:PGD786748 PPZ786729:PPZ786748 PZV786729:PZV786748 QJR786729:QJR786748 QTN786729:QTN786748 RDJ786729:RDJ786748 RNF786729:RNF786748 RXB786729:RXB786748 SGX786729:SGX786748 SQT786729:SQT786748 TAP786729:TAP786748 TKL786729:TKL786748 TUH786729:TUH786748 UED786729:UED786748 UNZ786729:UNZ786748 UXV786729:UXV786748 VHR786729:VHR786748 VRN786729:VRN786748 WBJ786729:WBJ786748 WLF786729:WLF786748 WVB786729:WVB786748 D852265:D852284 IP852265:IP852284 SL852265:SL852284 ACH852265:ACH852284 AMD852265:AMD852284 AVZ852265:AVZ852284 BFV852265:BFV852284 BPR852265:BPR852284 BZN852265:BZN852284 CJJ852265:CJJ852284 CTF852265:CTF852284 DDB852265:DDB852284 DMX852265:DMX852284 DWT852265:DWT852284 EGP852265:EGP852284 EQL852265:EQL852284 FAH852265:FAH852284 FKD852265:FKD852284 FTZ852265:FTZ852284 GDV852265:GDV852284 GNR852265:GNR852284 GXN852265:GXN852284 HHJ852265:HHJ852284 HRF852265:HRF852284 IBB852265:IBB852284 IKX852265:IKX852284 IUT852265:IUT852284 JEP852265:JEP852284 JOL852265:JOL852284 JYH852265:JYH852284 KID852265:KID852284 KRZ852265:KRZ852284 LBV852265:LBV852284 LLR852265:LLR852284 LVN852265:LVN852284 MFJ852265:MFJ852284 MPF852265:MPF852284 MZB852265:MZB852284 NIX852265:NIX852284 NST852265:NST852284 OCP852265:OCP852284 OML852265:OML852284 OWH852265:OWH852284 PGD852265:PGD852284 PPZ852265:PPZ852284 PZV852265:PZV852284 QJR852265:QJR852284 QTN852265:QTN852284 RDJ852265:RDJ852284 RNF852265:RNF852284 RXB852265:RXB852284 SGX852265:SGX852284 SQT852265:SQT852284 TAP852265:TAP852284 TKL852265:TKL852284 TUH852265:TUH852284 UED852265:UED852284 UNZ852265:UNZ852284 UXV852265:UXV852284 VHR852265:VHR852284 VRN852265:VRN852284 WBJ852265:WBJ852284 WLF852265:WLF852284 WVB852265:WVB852284 D917801:D917820 IP917801:IP917820 SL917801:SL917820 ACH917801:ACH917820 AMD917801:AMD917820 AVZ917801:AVZ917820 BFV917801:BFV917820 BPR917801:BPR917820 BZN917801:BZN917820 CJJ917801:CJJ917820 CTF917801:CTF917820 DDB917801:DDB917820 DMX917801:DMX917820 DWT917801:DWT917820 EGP917801:EGP917820 EQL917801:EQL917820 FAH917801:FAH917820 FKD917801:FKD917820 FTZ917801:FTZ917820 GDV917801:GDV917820 GNR917801:GNR917820 GXN917801:GXN917820 HHJ917801:HHJ917820 HRF917801:HRF917820 IBB917801:IBB917820 IKX917801:IKX917820 IUT917801:IUT917820 JEP917801:JEP917820 JOL917801:JOL917820 JYH917801:JYH917820 KID917801:KID917820 KRZ917801:KRZ917820 LBV917801:LBV917820 LLR917801:LLR917820 LVN917801:LVN917820 MFJ917801:MFJ917820 MPF917801:MPF917820 MZB917801:MZB917820 NIX917801:NIX917820 NST917801:NST917820 OCP917801:OCP917820 OML917801:OML917820 OWH917801:OWH917820 PGD917801:PGD917820 PPZ917801:PPZ917820 PZV917801:PZV917820 QJR917801:QJR917820 QTN917801:QTN917820 RDJ917801:RDJ917820 RNF917801:RNF917820 RXB917801:RXB917820 SGX917801:SGX917820 SQT917801:SQT917820 TAP917801:TAP917820 TKL917801:TKL917820 TUH917801:TUH917820 UED917801:UED917820 UNZ917801:UNZ917820 UXV917801:UXV917820 VHR917801:VHR917820 VRN917801:VRN917820 WBJ917801:WBJ917820 WLF917801:WLF917820 WVB917801:WVB917820 D983337:D983356 IP983337:IP983356 SL983337:SL983356 ACH983337:ACH983356 AMD983337:AMD983356 AVZ983337:AVZ983356 BFV983337:BFV983356 BPR983337:BPR983356 BZN983337:BZN983356 CJJ983337:CJJ983356 CTF983337:CTF983356 DDB983337:DDB983356 DMX983337:DMX983356 DWT983337:DWT983356 EGP983337:EGP983356 EQL983337:EQL983356 FAH983337:FAH983356 FKD983337:FKD983356 FTZ983337:FTZ983356 GDV983337:GDV983356 GNR983337:GNR983356 GXN983337:GXN983356 HHJ983337:HHJ983356 HRF983337:HRF983356 IBB983337:IBB983356 IKX983337:IKX983356 IUT983337:IUT983356 JEP983337:JEP983356 JOL983337:JOL983356 JYH983337:JYH983356 KID983337:KID983356 KRZ983337:KRZ983356 LBV983337:LBV983356 LLR983337:LLR983356 LVN983337:LVN983356 MFJ983337:MFJ983356 MPF983337:MPF983356 MZB983337:MZB983356 NIX983337:NIX983356 NST983337:NST983356 OCP983337:OCP983356 OML983337:OML983356 OWH983337:OWH983356 PGD983337:PGD983356 PPZ983337:PPZ983356 PZV983337:PZV983356 QJR983337:QJR983356 QTN983337:QTN983356 RDJ983337:RDJ983356 RNF983337:RNF983356 RXB983337:RXB983356 SGX983337:SGX983356 SQT983337:SQT983356 TAP983337:TAP983356 TKL983337:TKL983356 TUH983337:TUH983356 UED983337:UED983356 UNZ983337:UNZ983356 UXV983337:UXV983356 VHR983337:VHR983356 VRN983337:VRN983356 WBJ983337:WBJ983356 WLF983337:WLF983356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WVB35:WVB322 WLF35:WLF322 WBJ35:WBJ322 VRN35:VRN322 VHR35:VHR322 UXV35:UXV322 UNZ35:UNZ322 UED35:UED322 TUH35:TUH322 TKL35:TKL322 TAP35:TAP322 SQT35:SQT322 SGX35:SGX322 RXB35:RXB322 RNF35:RNF322 RDJ35:RDJ322 QTN35:QTN322 QJR35:QJR322 PZV35:PZV322 PPZ35:PPZ322 PGD35:PGD322 OWH35:OWH322 OML35:OML322 OCP35:OCP322 NST35:NST322 NIX35:NIX322 MZB35:MZB322 MPF35:MPF322 MFJ35:MFJ322 LVN35:LVN322 LLR35:LLR322 LBV35:LBV322 KRZ35:KRZ322 KID35:KID322 JYH35:JYH322 JOL35:JOL322 JEP35:JEP322 IUT35:IUT322 IKX35:IKX322 IBB35:IBB322 HRF35:HRF322 HHJ35:HHJ322 GXN35:GXN322 GNR35:GNR322 GDV35:GDV322 FTZ35:FTZ322 FKD35:FKD322 FAH35:FAH322 EQL35:EQL322 EGP35:EGP322 DWT35:DWT322 DMX35:DMX322 DDB35:DDB322 CTF35:CTF322 CJJ35:CJJ322 BZN35:BZN322 BPR35:BPR322 BFV35:BFV322 AVZ35:AVZ322 AMD35:AMD322 ACH35:ACH322 SL35:SL322 IP35:IP322"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41"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EE Siew Ong</cp:lastModifiedBy>
  <dcterms:created xsi:type="dcterms:W3CDTF">2023-08-17T06:17:31Z</dcterms:created>
  <dcterms:modified xsi:type="dcterms:W3CDTF">2024-09-23T03:30:21Z</dcterms:modified>
</cp:coreProperties>
</file>