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08-Commercial\02-COMMERCIAL WORKING FOLDERS\09-Licences and Regulatory\AER\Part 18A Standard Terms Disclosure\2024\APP\Draft\"/>
    </mc:Choice>
  </mc:AlternateContent>
  <xr:revisionPtr revIDLastSave="0" documentId="13_ncr:1_{3B6E55F0-7CF0-4A37-981B-3429901D8719}" xr6:coauthVersionLast="47" xr6:coauthVersionMax="47" xr10:uidLastSave="{00000000-0000-0000-0000-000000000000}"/>
  <bookViews>
    <workbookView xWindow="-120" yWindow="-120" windowWidth="38580" windowHeight="19215" tabRatio="601"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27" i="7" l="1"/>
  <c r="M322" i="7"/>
  <c r="M119" i="7"/>
  <c r="O318" i="7" l="1"/>
  <c r="M311" i="7"/>
  <c r="M305" i="7"/>
  <c r="M294" i="7" l="1"/>
  <c r="M289" i="7"/>
  <c r="M274" i="7"/>
  <c r="M273" i="7"/>
  <c r="M268" i="7"/>
  <c r="O264" i="7" l="1"/>
  <c r="M248" i="7"/>
  <c r="O244" i="7" l="1"/>
  <c r="M231" i="7"/>
  <c r="M212" i="7" l="1"/>
  <c r="M205" i="7"/>
  <c r="M186" i="7"/>
  <c r="M175" i="7"/>
  <c r="J173" i="7"/>
  <c r="M170" i="7"/>
  <c r="J151" i="7" l="1"/>
  <c r="J150" i="7"/>
  <c r="J152" i="7" s="1"/>
  <c r="J153" i="7" s="1"/>
  <c r="M131" i="7" l="1"/>
  <c r="M125" i="7"/>
  <c r="O115" i="7"/>
  <c r="M100" i="7"/>
  <c r="M83" i="7" l="1"/>
  <c r="M73" i="7"/>
  <c r="M62" i="7"/>
  <c r="M61" i="7"/>
  <c r="M52" i="7"/>
  <c r="M41" i="7"/>
  <c r="M36" i="7"/>
  <c r="M14" i="7" l="1"/>
</calcChain>
</file>

<file path=xl/sharedStrings.xml><?xml version="1.0" encoding="utf-8"?>
<sst xmlns="http://schemas.openxmlformats.org/spreadsheetml/2006/main" count="3248" uniqueCount="289">
  <si>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</si>
  <si>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</si>
  <si>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</si>
  <si>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</si>
  <si>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</si>
  <si>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</si>
  <si>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</si>
  <si>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</si>
  <si>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</si>
  <si>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</si>
  <si>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</si>
  <si>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</si>
  <si>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</si>
  <si>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</si>
  <si>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</si>
  <si>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</si>
  <si>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</si>
  <si>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</si>
  <si>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</si>
  <si>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</si>
  <si>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</si>
  <si>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</si>
  <si>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</si>
  <si>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</si>
  <si>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</si>
  <si>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</si>
  <si>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</si>
  <si>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</si>
  <si>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</si>
  <si>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</si>
  <si>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</si>
  <si>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</si>
  <si>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</si>
  <si>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</si>
  <si>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</si>
  <si>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</si>
  <si>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</si>
  <si>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</si>
  <si>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</si>
  <si>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</si>
  <si>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</si>
  <si>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</si>
  <si>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</si>
  <si>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</si>
  <si>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</si>
  <si>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</si>
  <si>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</si>
  <si>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</si>
  <si>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</si>
  <si>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</si>
  <si>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</si>
  <si>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</si>
  <si>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</si>
  <si>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</si>
  <si>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</si>
  <si>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</si>
  <si>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</si>
  <si>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</si>
  <si>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</si>
  <si>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</si>
  <si>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</si>
  <si>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</si>
  <si>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</si>
  <si>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</si>
  <si>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</si>
  <si>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</si>
  <si>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</si>
  <si>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</si>
  <si>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</si>
  <si>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</si>
  <si>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</si>
  <si>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</si>
  <si>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</si>
  <si>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</si>
  <si>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</si>
  <si>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</si>
  <si>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</si>
  <si>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</si>
  <si>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</si>
  <si>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</si>
  <si>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</si>
  <si>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</si>
  <si>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</si>
  <si>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</si>
  <si>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</si>
  <si>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</si>
  <si>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</si>
  <si>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</si>
  <si>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</si>
  <si>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</si>
  <si>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</si>
  <si>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</si>
  <si>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</si>
  <si>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</si>
  <si>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</si>
  <si>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</si>
  <si>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</si>
  <si>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</si>
  <si>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</si>
  <si>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</si>
  <si>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</si>
  <si>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</si>
  <si>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</si>
  <si>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</si>
  <si>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</si>
  <si>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</si>
  <si>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</si>
  <si>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</si>
  <si>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</si>
  <si>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</si>
  <si>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</si>
  <si>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</si>
  <si>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</si>
  <si>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</si>
  <si>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</si>
  <si>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</si>
  <si>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</si>
  <si>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</si>
  <si>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</si>
  <si>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</si>
  <si>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</si>
  <si>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</si>
  <si>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</si>
  <si>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</si>
  <si>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</si>
  <si>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</si>
  <si>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</si>
  <si>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</si>
  <si>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</si>
  <si>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</si>
  <si>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</si>
  <si>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</si>
  <si>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</si>
  <si>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</si>
  <si>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</si>
  <si>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</si>
  <si>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</si>
  <si>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</si>
  <si>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</si>
  <si>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</si>
  <si>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</si>
  <si>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</si>
  <si>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</si>
  <si>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</si>
  <si>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</si>
  <si>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</si>
  <si>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</si>
  <si>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</si>
  <si>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</si>
  <si>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</si>
  <si>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</si>
  <si>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</si>
  <si>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</si>
  <si>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</si>
  <si>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</si>
  <si>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</si>
  <si>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</si>
  <si>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</si>
  <si>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Yes</t>
  </si>
  <si>
    <t>IGSF04</t>
  </si>
  <si>
    <t>Original price: $366.45 per GJ/day per annum; Conversion: Original price/365</t>
  </si>
  <si>
    <t>As at 1 Jul 2019. Escalated on each 1 Jan, starting with the first escalation on 1 Jan 2020, using September quarter CPI weighted average of 8 capital cities</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</si>
  <si>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</si>
  <si>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</si>
  <si>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</si>
  <si>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</si>
  <si>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</si>
  <si>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</si>
  <si>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</si>
  <si>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</si>
  <si>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</si>
  <si>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</si>
  <si>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</si>
  <si>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</si>
  <si>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</si>
  <si>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</si>
  <si>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</si>
  <si>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</si>
  <si>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</si>
  <si>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</si>
  <si>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</si>
  <si>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</si>
  <si>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</si>
  <si>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</si>
  <si>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</si>
  <si>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</si>
  <si>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</si>
  <si>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</si>
  <si>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</si>
  <si>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</si>
  <si>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</si>
  <si>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</si>
  <si>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</si>
  <si>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</si>
  <si>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</si>
  <si>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</si>
  <si>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</si>
  <si>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</si>
  <si>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</si>
  <si>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</si>
  <si>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</si>
  <si>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</si>
  <si>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</si>
  <si>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</si>
  <si>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</si>
  <si>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</si>
  <si>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</si>
  <si>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</si>
  <si>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</si>
  <si>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</si>
  <si>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</si>
  <si>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</si>
  <si>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</si>
  <si>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</si>
  <si>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</si>
  <si>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</si>
  <si>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</si>
  <si>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</si>
  <si>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</si>
  <si>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</si>
  <si>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</si>
  <si>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</si>
  <si>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</si>
  <si>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</si>
  <si>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</si>
  <si>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</si>
  <si>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</si>
  <si>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</si>
  <si>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</si>
  <si>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</si>
  <si>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</si>
  <si>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</si>
  <si>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</si>
  <si>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</si>
  <si>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</si>
  <si>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</si>
  <si>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</si>
  <si>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</si>
  <si>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</si>
  <si>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</si>
  <si>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</si>
  <si>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</si>
  <si>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</si>
  <si>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</si>
  <si>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</si>
  <si>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</si>
  <si>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</si>
  <si>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</si>
  <si>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</si>
  <si>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</si>
  <si>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</si>
  <si>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</si>
  <si>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</si>
  <si>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</si>
  <si>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</si>
  <si>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</si>
  <si>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</si>
  <si>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</si>
  <si>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</si>
  <si>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</si>
  <si>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to which the actual prices payable information above is current: </t>
    </r>
    <r>
      <rPr>
        <sz val="12"/>
        <rFont val="Arial"/>
        <family val="2"/>
      </rPr>
      <t>until an agreement is varied, or changes otherwise arise in respect of the details set out above (e.g. exercise of options).</t>
    </r>
  </si>
  <si>
    <r>
      <t xml:space="preserve">Information replaces an earlier version: </t>
    </r>
    <r>
      <rPr>
        <sz val="12"/>
        <rFont val="Arial"/>
        <family val="2"/>
      </rPr>
      <t>Yes</t>
    </r>
  </si>
  <si>
    <t>1/01/2024*</t>
  </si>
  <si>
    <t>*Service was provided prior to 1 January 2024, but the contracted quantity, which has now expired, was different from the quantity set out in column J.</t>
  </si>
  <si>
    <t>As at 1 Jan 2023. Escalated on each 1 Jan, starting with the first escalation on 1 Jan 2024, using September quarter CPI weighted average of 8 capital cities</t>
  </si>
  <si>
    <t>1/06/2023 to 31/12/2023
and
1/05/2024 to 31/12/2024*</t>
  </si>
  <si>
    <t>*No services are provided during the period from 1 January 2024 to 30 April 2024 (inclusive). Please note that the end date for the no service period may vary.</t>
  </si>
  <si>
    <t>As above
In relation to column V - 'other' selected as this item reflects the price for an actual service provided</t>
  </si>
  <si>
    <t>1/05/2024 to 31/12/2024*</t>
  </si>
  <si>
    <t>*No services are provided during the period from 1 January 2024 to 30 April 2024 (inclusive). Please note that the end date for the no service period may vary. 
* Service was provided prior to 1 January 2024 but the pricing was varied.</t>
  </si>
  <si>
    <t>Original price: $327 per GJ/day per annum; Conversion: Original price/365</t>
  </si>
  <si>
    <t>Original price: $30.92 per GJ/day per annum; Conversion: Original price/365</t>
  </si>
  <si>
    <t>Withdrawal from SEA Gas for Injection into Reservoir (actual usage)</t>
  </si>
  <si>
    <t>As of 1 Oct 2015. Escalated on each 1 Jan, starting with the first escalation on 1 Jan 2016, using September quarter CPI weighted average of 8 capital cities</t>
  </si>
  <si>
    <t>As of 1 Jul 2017. Escalated on each 1 Jan, starting with the first escalation on 1 Jan 2018, using September quarter CPI weighted average of 8 capital cities</t>
  </si>
  <si>
    <t>As of 1 Jan 2018. Escalated on each 1 Jan, starting with the first escalation on 1 Jan 2019, using September quarter CPI weighted average of 8 capital cities</t>
  </si>
  <si>
    <t>As of 1 Jan 2015. Escalated on each 1 Jan, starting with the first escalation on 1 Jan 2016, using September quarter CPI weighted average of 8 capital cities</t>
  </si>
  <si>
    <t>As of 1 Jan 2020. Escalated on each 1 Jan, starting with the first escalation on 1 Jan 2021, using September quarter CPI weighted average of 8 capital cities.</t>
  </si>
  <si>
    <t>As of 1 Jan 2023. Escalated on each 1 Jan, starting with the first escalation on 1 Jan 2024, using September quarter CPI weighted average of 8 capital cities</t>
  </si>
  <si>
    <t>As of 1 Jul 2019. Escalated on each 1 Jan, starting with the first escalation on 1 Jan 2020, using September quarter CPI weighted average of 8 capital cities</t>
  </si>
  <si>
    <t>Original price is as of 1 Jul 2017. Escalated on each 1 Jan, starting with the first escalation on 1 Jan 2018, using September quarter CPI weighted average of 8 capital cities</t>
  </si>
  <si>
    <t>Original price is as of 1 Jul 2023. Escalated on each 1 Jan, starting with the first escalation on 1 Jan 2024, using September quarter CPI weighted average of 8 capital cities</t>
  </si>
  <si>
    <t>As of 1 Jul 2022. Escalated on each 1 Jan, starting with the first escalation on 1 Jan 2023, using September quarter CPI weighted average of 8 capital cities</t>
  </si>
  <si>
    <t>As of 1 Jul 2020. Escalated on each 1 Jan, starting with the first escalation on 1 Jan 2021, using September quarter CPI weighted average of 8 capital cities</t>
  </si>
  <si>
    <t>As of 1 Jul 2020. Escalated on each 1 Jan, starting with the first escalation on 1 Jan 2021, using Sep quarter CPI weighted average of 8 capital cities</t>
  </si>
  <si>
    <t>Original price is as of 1 Jul 2022. Escalated on each 1 Jan, starting with the first escalation on 1 Jan 2023, using September quarter CPI weighted average of 8 capital cities</t>
  </si>
  <si>
    <t>IGSF15</t>
  </si>
  <si>
    <t>Original price is as of 1 Jan 2024. Escalated on each 1 Jan, starting with the first escalation on 1 Jan 2025, using September quarter CPI weighted average of 8 capital cities until 31 Dec 2037. From 1 Jan 2038, the price escalation mechanism is the same as above unless the CPI increase is greater than 3%, in which case, escalation is based on 0.8 times the change in the September quarter CPI weighted average of 8 capital cities.</t>
  </si>
  <si>
    <r>
      <t>Date of publication / last update:</t>
    </r>
    <r>
      <rPr>
        <sz val="12"/>
        <rFont val="Arial"/>
        <family val="2"/>
      </rPr>
      <t xml:space="preserve"> 2 December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</si>
</sst>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4"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
      <sz val="10"/>
      <color theme="1"/>
      <name val="Arial"/>
      <family val="2"/>
    </font>
    <font>
      <sz val="10"/>
      <color rgb="FF0070C0"/>
      <name val="Arial"/>
      <family val="2"/>
    </font>
  </fonts>
  <fills count="10">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164" fontId="2" fillId="0" borderId="0" applyFont="0" applyFill="0" applyBorder="0" applyAlignment="0" applyProtection="0"/>
  </cellStyleXfs>
  <cellXfs count="181">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0" fontId="8" fillId="9" borderId="0" xfId="2" applyFont="1" applyFill="1" applyAlignment="1" applyProtection="1">
      <alignment horizontal="center"/>
      <protection locked="0"/>
    </xf>
    <xf numFmtId="0" fontId="8" fillId="9" borderId="0" xfId="2" applyFont="1" applyFill="1" applyProtection="1">
      <protection locked="0"/>
    </xf>
    <xf numFmtId="49" fontId="2" fillId="7" borderId="30" xfId="6" applyNumberFormat="1" applyFont="1" applyFill="1" applyBorder="1" applyAlignment="1" applyProtection="1">
      <alignment horizontal="left"/>
      <protection locked="0"/>
    </xf>
    <xf numFmtId="49" fontId="12" fillId="7" borderId="22"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right"/>
      <protection locked="0"/>
    </xf>
    <xf numFmtId="49" fontId="13" fillId="7" borderId="19" xfId="6" applyNumberFormat="1" applyFont="1" applyFill="1" applyBorder="1" applyAlignment="1" applyProtection="1">
      <alignment horizontal="right"/>
      <protection locked="0"/>
    </xf>
    <xf numFmtId="14" fontId="13" fillId="7" borderId="31" xfId="6" applyNumberFormat="1" applyFont="1" applyFill="1" applyBorder="1" applyAlignment="1" applyProtection="1">
      <alignment horizontal="right"/>
      <protection locked="0"/>
    </xf>
    <xf numFmtId="14" fontId="13" fillId="7" borderId="1" xfId="6" applyNumberFormat="1" applyFont="1" applyFill="1" applyBorder="1" applyAlignment="1" applyProtection="1">
      <alignment horizontal="right"/>
      <protection locked="0"/>
    </xf>
    <xf numFmtId="49" fontId="13" fillId="7" borderId="29" xfId="6" applyNumberFormat="1" applyFont="1" applyFill="1" applyBorder="1" applyAlignment="1" applyProtection="1">
      <alignment horizontal="center" wrapText="1"/>
      <protection locked="0"/>
    </xf>
    <xf numFmtId="49" fontId="13" fillId="8" borderId="18" xfId="6" applyNumberFormat="1" applyFont="1" applyFill="1" applyBorder="1" applyAlignment="1" applyProtection="1">
      <alignment horizontal="right"/>
      <protection locked="0"/>
    </xf>
    <xf numFmtId="49" fontId="13" fillId="8" borderId="1" xfId="6" applyNumberFormat="1" applyFont="1" applyFill="1" applyBorder="1" applyAlignment="1" applyProtection="1">
      <alignment horizontal="right"/>
      <protection locked="0"/>
    </xf>
    <xf numFmtId="49" fontId="13" fillId="8" borderId="20" xfId="6" applyNumberFormat="1" applyFont="1" applyFill="1" applyBorder="1" applyAlignment="1" applyProtection="1">
      <alignment horizontal="left"/>
      <protection locked="0"/>
    </xf>
    <xf numFmtId="49" fontId="13" fillId="8" borderId="19" xfId="6" applyNumberFormat="1" applyFont="1" applyFill="1" applyBorder="1" applyAlignment="1" applyProtection="1">
      <alignment horizontal="right"/>
      <protection locked="0"/>
    </xf>
    <xf numFmtId="14" fontId="13" fillId="8" borderId="1" xfId="6" applyNumberFormat="1" applyFont="1" applyFill="1" applyBorder="1" applyAlignment="1" applyProtection="1">
      <alignment horizontal="right"/>
      <protection locked="0"/>
    </xf>
    <xf numFmtId="49" fontId="13" fillId="7" borderId="1" xfId="6" applyNumberFormat="1" applyFont="1" applyFill="1" applyBorder="1" applyAlignment="1" applyProtection="1">
      <alignment horizontal="center" wrapText="1"/>
      <protection locked="0"/>
    </xf>
    <xf numFmtId="49" fontId="2" fillId="7" borderId="33"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protection locked="0"/>
    </xf>
    <xf numFmtId="14" fontId="2" fillId="7" borderId="18" xfId="6" applyNumberFormat="1" applyFont="1" applyFill="1" applyBorder="1" applyAlignment="1" applyProtection="1">
      <alignment horizontal="right"/>
      <protection locked="0"/>
    </xf>
    <xf numFmtId="49" fontId="2" fillId="7" borderId="18" xfId="6" applyNumberFormat="1" applyFont="1" applyFill="1" applyBorder="1" applyAlignment="1" applyProtection="1">
      <alignment horizontal="right" wrapText="1"/>
      <protection locked="0"/>
    </xf>
    <xf numFmtId="165" fontId="2" fillId="7" borderId="18" xfId="6" applyNumberFormat="1" applyFont="1" applyFill="1" applyBorder="1" applyAlignment="1" applyProtection="1">
      <alignment horizontal="right" wrapText="1"/>
      <protection locked="0"/>
    </xf>
    <xf numFmtId="49" fontId="2" fillId="7" borderId="18" xfId="6" applyNumberFormat="1" applyFont="1" applyFill="1" applyBorder="1" applyAlignment="1" applyProtection="1">
      <alignment horizontal="center" wrapText="1"/>
      <protection locked="0"/>
    </xf>
    <xf numFmtId="49" fontId="2" fillId="7" borderId="34" xfId="6" applyNumberFormat="1" applyFont="1" applyFill="1" applyBorder="1" applyAlignment="1" applyProtection="1">
      <alignment horizontal="left"/>
      <protection locked="0"/>
    </xf>
    <xf numFmtId="49" fontId="13" fillId="8" borderId="16" xfId="6" applyNumberFormat="1" applyFont="1" applyFill="1" applyBorder="1" applyAlignment="1" applyProtection="1">
      <alignment horizontal="right"/>
      <protection locked="0"/>
    </xf>
    <xf numFmtId="49" fontId="13" fillId="8" borderId="15" xfId="6" applyNumberFormat="1" applyFont="1" applyFill="1" applyBorder="1" applyAlignment="1" applyProtection="1">
      <alignment horizontal="left"/>
      <protection locked="0"/>
    </xf>
    <xf numFmtId="49" fontId="13" fillId="7" borderId="24"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right"/>
      <protection locked="0"/>
    </xf>
    <xf numFmtId="14" fontId="13" fillId="7" borderId="26" xfId="6" applyNumberFormat="1" applyFont="1" applyFill="1" applyBorder="1" applyAlignment="1" applyProtection="1">
      <alignment horizontal="right"/>
      <protection locked="0"/>
    </xf>
    <xf numFmtId="49" fontId="13" fillId="7" borderId="26" xfId="6" applyNumberFormat="1" applyFont="1" applyFill="1" applyBorder="1" applyAlignment="1" applyProtection="1">
      <alignment horizontal="center" wrapText="1"/>
      <protection locked="0"/>
    </xf>
    <xf numFmtId="49" fontId="2" fillId="7" borderId="26" xfId="6" applyNumberFormat="1" applyFont="1" applyFill="1" applyBorder="1" applyAlignment="1" applyProtection="1">
      <alignment horizontal="right"/>
      <protection locked="0"/>
    </xf>
    <xf numFmtId="14" fontId="2" fillId="7" borderId="26" xfId="6" applyNumberFormat="1" applyFont="1" applyFill="1" applyBorder="1" applyAlignment="1" applyProtection="1">
      <alignment horizontal="right"/>
      <protection locked="0"/>
    </xf>
    <xf numFmtId="49" fontId="2" fillId="7" borderId="26" xfId="6" applyNumberFormat="1" applyFont="1" applyFill="1" applyBorder="1" applyAlignment="1" applyProtection="1">
      <alignment horizontal="right" wrapText="1"/>
      <protection locked="0"/>
    </xf>
    <xf numFmtId="165" fontId="2" fillId="7" borderId="26" xfId="6" applyNumberFormat="1" applyFont="1" applyFill="1" applyBorder="1" applyAlignment="1" applyProtection="1">
      <alignment horizontal="right" wrapText="1"/>
      <protection locked="0"/>
    </xf>
    <xf numFmtId="49" fontId="2" fillId="7" borderId="25" xfId="6" applyNumberFormat="1" applyFont="1" applyFill="1" applyBorder="1" applyAlignment="1" applyProtection="1">
      <alignment horizontal="left"/>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900113"/>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75"/>
  <sheetViews>
    <sheetView tabSelected="1" topLeftCell="A11" zoomScale="80" zoomScaleNormal="80" workbookViewId="0">
      <pane xSplit="4" ySplit="3" topLeftCell="E296" activePane="bottomRight" state="frozen"/>
      <selection activeCell="A11" sqref="A11"/>
      <selection pane="topRight" activeCell="E11" sqref="E11"/>
      <selection pane="bottomLeft" activeCell="A14" sqref="A14"/>
      <selection pane="bottomRight" activeCell="H237" sqref="H237"/>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251" style="21" bestFit="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59" t="s">
        <v>6</v>
      </c>
      <c r="C10" s="160"/>
      <c r="D10" s="161"/>
      <c r="E10" s="162" t="s">
        <v>7</v>
      </c>
      <c r="F10" s="163"/>
      <c r="G10" s="163"/>
      <c r="H10" s="163"/>
      <c r="I10" s="164"/>
      <c r="L10" s="165" t="s">
        <v>8</v>
      </c>
      <c r="M10" s="166"/>
      <c r="N10" s="166"/>
      <c r="O10" s="166"/>
      <c r="P10" s="166"/>
      <c r="Q10" s="166"/>
      <c r="R10" s="166"/>
      <c r="S10" s="166"/>
      <c r="T10" s="166"/>
    </row>
    <row r="11" spans="2:23" ht="85.5" customHeight="1" thickBot="1" x14ac:dyDescent="0.25">
      <c r="B11" s="167" t="s">
        <v>24</v>
      </c>
      <c r="C11" s="169"/>
      <c r="D11" s="168"/>
      <c r="E11" s="157" t="s">
        <v>25</v>
      </c>
      <c r="F11" s="158"/>
      <c r="G11" s="158"/>
      <c r="H11" s="158"/>
      <c r="I11" s="170"/>
      <c r="J11" s="167" t="s">
        <v>26</v>
      </c>
      <c r="K11" s="168"/>
      <c r="L11" s="157" t="s">
        <v>9</v>
      </c>
      <c r="M11" s="158"/>
      <c r="N11" s="158"/>
      <c r="O11" s="158"/>
      <c r="P11" s="158"/>
      <c r="Q11" s="158"/>
      <c r="R11" s="158"/>
      <c r="S11" s="158"/>
      <c r="T11" s="158"/>
      <c r="U11" s="157" t="s">
        <v>32</v>
      </c>
      <c r="V11" s="158"/>
      <c r="W11" s="22"/>
    </row>
    <row r="12" spans="2:23" ht="117" customHeight="1" x14ac:dyDescent="0.2">
      <c r="B12" s="23"/>
      <c r="C12" s="11" t="s">
        <v>41</v>
      </c>
      <c r="D12" s="12" t="s">
        <v>23</v>
      </c>
      <c r="E12" s="24"/>
      <c r="F12" s="13"/>
      <c r="G12" s="13"/>
      <c r="H12" s="13"/>
      <c r="I12" s="14" t="s">
        <v>12</v>
      </c>
      <c r="J12" s="173" t="s">
        <v>42</v>
      </c>
      <c r="K12" s="175" t="s">
        <v>18</v>
      </c>
      <c r="L12" s="177" t="s">
        <v>35</v>
      </c>
      <c r="M12" s="9" t="s">
        <v>13</v>
      </c>
      <c r="N12" s="9" t="s">
        <v>10</v>
      </c>
      <c r="O12" s="9" t="s">
        <v>21</v>
      </c>
      <c r="P12" s="9"/>
      <c r="Q12" s="9" t="s">
        <v>22</v>
      </c>
      <c r="R12" s="9"/>
      <c r="S12" s="9"/>
      <c r="T12" s="10"/>
      <c r="U12" s="177" t="s">
        <v>31</v>
      </c>
      <c r="V12" s="179" t="s">
        <v>33</v>
      </c>
      <c r="W12" s="171" t="s">
        <v>30</v>
      </c>
    </row>
    <row r="13" spans="2:23" ht="170.25" customHeight="1" thickBot="1" x14ac:dyDescent="0.25">
      <c r="B13" s="25" t="s">
        <v>14</v>
      </c>
      <c r="C13" s="26" t="s">
        <v>11</v>
      </c>
      <c r="D13" s="27" t="s">
        <v>17</v>
      </c>
      <c r="E13" s="28" t="s">
        <v>15</v>
      </c>
      <c r="F13" s="29" t="s">
        <v>19</v>
      </c>
      <c r="G13" s="29" t="s">
        <v>16</v>
      </c>
      <c r="H13" s="29" t="s">
        <v>20</v>
      </c>
      <c r="I13" s="27" t="s">
        <v>27</v>
      </c>
      <c r="J13" s="174"/>
      <c r="K13" s="176"/>
      <c r="L13" s="178"/>
      <c r="M13" s="30" t="s">
        <v>29</v>
      </c>
      <c r="N13" s="29" t="s">
        <v>36</v>
      </c>
      <c r="O13" s="30" t="s">
        <v>37</v>
      </c>
      <c r="P13" s="30" t="s">
        <v>38</v>
      </c>
      <c r="Q13" s="30" t="s">
        <v>28</v>
      </c>
      <c r="R13" s="30" t="s">
        <v>39</v>
      </c>
      <c r="S13" s="30" t="s">
        <v>40</v>
      </c>
      <c r="T13" s="27" t="s">
        <v>34</v>
      </c>
      <c r="U13" s="178"/>
      <c r="V13" s="180"/>
      <c r="W13" s="172"/>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52" t="s">
        <v>273</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53"/>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53"/>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53"/>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53"/>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53"/>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25.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53"/>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53"/>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53"/>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54"/>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49"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50"/>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50"/>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50"/>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50"/>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50"/>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50"/>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50"/>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50"/>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50"/>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50"/>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51"/>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52" t="s">
        <v>274</v>
      </c>
      <c r="S36" s="32"/>
      <c r="T36" s="32" t="s">
        <v>53</v>
      </c>
      <c r="U36" s="32" t="s">
        <v>158</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53"/>
      <c r="S37" s="15"/>
      <c r="T37" s="15" t="s">
        <v>58</v>
      </c>
      <c r="U37" s="15" t="s">
        <v>158</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53"/>
      <c r="S38" s="15"/>
      <c r="T38" s="15" t="s">
        <v>58</v>
      </c>
      <c r="U38" s="15" t="s">
        <v>158</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53"/>
      <c r="S39" s="15"/>
      <c r="T39" s="15" t="s">
        <v>58</v>
      </c>
      <c r="U39" s="15" t="s">
        <v>158</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53"/>
      <c r="S40" s="63"/>
      <c r="T40" s="15" t="s">
        <v>58</v>
      </c>
      <c r="U40" s="15" t="s">
        <v>158</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54"/>
      <c r="S41" s="63"/>
      <c r="T41" s="15" t="s">
        <v>58</v>
      </c>
      <c r="U41" s="15" t="s">
        <v>158</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49" t="s">
        <v>105</v>
      </c>
      <c r="T42" s="44" t="s">
        <v>58</v>
      </c>
      <c r="U42" s="44" t="s">
        <v>158</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50"/>
      <c r="T43" s="44" t="s">
        <v>58</v>
      </c>
      <c r="U43" s="44" t="s">
        <v>158</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50"/>
      <c r="T44" s="44" t="s">
        <v>58</v>
      </c>
      <c r="U44" s="44" t="s">
        <v>158</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50"/>
      <c r="T45" s="44" t="s">
        <v>58</v>
      </c>
      <c r="U45" s="44" t="s">
        <v>158</v>
      </c>
      <c r="V45" s="44" t="s">
        <v>79</v>
      </c>
      <c r="W45" s="49" t="s">
        <v>58</v>
      </c>
    </row>
    <row r="46" spans="2:23" ht="25.5" x14ac:dyDescent="0.2">
      <c r="B46" s="43"/>
      <c r="C46" s="76"/>
      <c r="D46" s="44" t="s">
        <v>88</v>
      </c>
      <c r="E46" s="45"/>
      <c r="F46" s="45"/>
      <c r="G46" s="45" t="s">
        <v>108</v>
      </c>
      <c r="H46" s="45"/>
      <c r="I46" s="44"/>
      <c r="J46" s="47" t="s">
        <v>58</v>
      </c>
      <c r="K46" s="44"/>
      <c r="L46" s="44" t="s">
        <v>76</v>
      </c>
      <c r="M46" s="44"/>
      <c r="N46" s="48"/>
      <c r="O46" s="65" t="s">
        <v>112</v>
      </c>
      <c r="P46" s="48" t="s">
        <v>78</v>
      </c>
      <c r="Q46" s="44"/>
      <c r="R46" s="69"/>
      <c r="S46" s="150"/>
      <c r="T46" s="44" t="s">
        <v>58</v>
      </c>
      <c r="U46" s="44" t="s">
        <v>158</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50"/>
      <c r="T47" s="44" t="s">
        <v>58</v>
      </c>
      <c r="U47" s="44" t="s">
        <v>158</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50"/>
      <c r="T48" s="44" t="s">
        <v>58</v>
      </c>
      <c r="U48" s="44" t="s">
        <v>158</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50"/>
      <c r="T49" s="44" t="s">
        <v>58</v>
      </c>
      <c r="U49" s="44" t="s">
        <v>158</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50"/>
      <c r="T50" s="44" t="s">
        <v>58</v>
      </c>
      <c r="U50" s="44" t="s">
        <v>158</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51"/>
      <c r="T51" s="51" t="s">
        <v>58</v>
      </c>
      <c r="U51" s="51" t="s">
        <v>158</v>
      </c>
      <c r="V51" s="51" t="s">
        <v>91</v>
      </c>
      <c r="W51" s="55"/>
    </row>
    <row r="52" spans="2:23" ht="12.75" customHeight="1" x14ac:dyDescent="0.2">
      <c r="B52" s="31" t="s">
        <v>43</v>
      </c>
      <c r="C52" s="74" t="s">
        <v>155</v>
      </c>
      <c r="D52" s="32" t="s">
        <v>44</v>
      </c>
      <c r="E52" s="33">
        <v>42339</v>
      </c>
      <c r="F52" s="33">
        <v>44651</v>
      </c>
      <c r="G52" s="33" t="s">
        <v>140</v>
      </c>
      <c r="H52" s="33">
        <v>46022</v>
      </c>
      <c r="I52" s="32" t="s">
        <v>46</v>
      </c>
      <c r="J52" s="32" t="s">
        <v>115</v>
      </c>
      <c r="K52" s="32" t="s">
        <v>48</v>
      </c>
      <c r="L52" s="32" t="s">
        <v>49</v>
      </c>
      <c r="M52" s="34">
        <f>230/365</f>
        <v>0.63013698630136983</v>
      </c>
      <c r="N52" s="35" t="s">
        <v>50</v>
      </c>
      <c r="O52" s="35"/>
      <c r="P52" s="35"/>
      <c r="Q52" s="35" t="s">
        <v>141</v>
      </c>
      <c r="R52" s="152" t="s">
        <v>275</v>
      </c>
      <c r="S52" s="35"/>
      <c r="T52" s="32" t="s">
        <v>53</v>
      </c>
      <c r="U52" s="15" t="s">
        <v>54</v>
      </c>
      <c r="V52" s="32" t="s">
        <v>55</v>
      </c>
      <c r="W52" s="36" t="s">
        <v>143</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53"/>
      <c r="S53" s="39"/>
      <c r="T53" s="15" t="s">
        <v>58</v>
      </c>
      <c r="U53" s="15" t="s">
        <v>54</v>
      </c>
      <c r="V53" s="15" t="s">
        <v>55</v>
      </c>
      <c r="W53" s="40" t="s">
        <v>58</v>
      </c>
    </row>
    <row r="54" spans="2:23" x14ac:dyDescent="0.2">
      <c r="B54" s="20"/>
      <c r="C54" s="15"/>
      <c r="D54" s="15" t="s">
        <v>61</v>
      </c>
      <c r="E54" s="37"/>
      <c r="F54" s="37"/>
      <c r="G54" s="37" t="s">
        <v>58</v>
      </c>
      <c r="H54" s="37" t="s">
        <v>58</v>
      </c>
      <c r="I54" s="15"/>
      <c r="J54" s="15" t="s">
        <v>117</v>
      </c>
      <c r="K54" s="38" t="s">
        <v>48</v>
      </c>
      <c r="L54" s="38" t="s">
        <v>49</v>
      </c>
      <c r="M54" s="16">
        <v>0</v>
      </c>
      <c r="N54" s="79" t="s">
        <v>50</v>
      </c>
      <c r="O54" s="39"/>
      <c r="P54" s="39"/>
      <c r="Q54" s="15"/>
      <c r="R54" s="153"/>
      <c r="S54" s="39"/>
      <c r="T54" s="15" t="s">
        <v>58</v>
      </c>
      <c r="U54" s="15" t="s">
        <v>54</v>
      </c>
      <c r="V54" s="15" t="s">
        <v>55</v>
      </c>
      <c r="W54" s="40" t="s">
        <v>58</v>
      </c>
    </row>
    <row r="55" spans="2:23" x14ac:dyDescent="0.2">
      <c r="B55" s="20"/>
      <c r="C55" s="15"/>
      <c r="D55" s="15" t="s">
        <v>63</v>
      </c>
      <c r="E55" s="37"/>
      <c r="F55" s="37"/>
      <c r="G55" s="37" t="s">
        <v>144</v>
      </c>
      <c r="H55" s="37" t="s">
        <v>58</v>
      </c>
      <c r="I55" s="15"/>
      <c r="J55" s="15" t="s">
        <v>117</v>
      </c>
      <c r="K55" s="38" t="s">
        <v>48</v>
      </c>
      <c r="L55" s="38" t="s">
        <v>49</v>
      </c>
      <c r="M55" s="16">
        <v>0</v>
      </c>
      <c r="N55" s="79" t="s">
        <v>50</v>
      </c>
      <c r="O55" s="39"/>
      <c r="P55" s="39"/>
      <c r="Q55" s="15"/>
      <c r="R55" s="153"/>
      <c r="S55" s="39"/>
      <c r="T55" s="15" t="s">
        <v>58</v>
      </c>
      <c r="U55" s="15" t="s">
        <v>54</v>
      </c>
      <c r="V55" s="15" t="s">
        <v>55</v>
      </c>
      <c r="W55" s="84" t="s">
        <v>145</v>
      </c>
    </row>
    <row r="56" spans="2:23" ht="12.75" customHeight="1" x14ac:dyDescent="0.2">
      <c r="B56" s="20"/>
      <c r="C56" s="15"/>
      <c r="D56" s="15" t="s">
        <v>64</v>
      </c>
      <c r="E56" s="37"/>
      <c r="F56" s="37"/>
      <c r="G56" s="37" t="s">
        <v>58</v>
      </c>
      <c r="H56" s="37" t="s">
        <v>58</v>
      </c>
      <c r="I56" s="15"/>
      <c r="J56" s="15" t="s">
        <v>117</v>
      </c>
      <c r="K56" s="38" t="s">
        <v>48</v>
      </c>
      <c r="L56" s="38" t="s">
        <v>49</v>
      </c>
      <c r="M56" s="16">
        <v>0</v>
      </c>
      <c r="N56" s="79" t="s">
        <v>50</v>
      </c>
      <c r="O56" s="39"/>
      <c r="P56" s="39"/>
      <c r="Q56" s="15"/>
      <c r="R56" s="153"/>
      <c r="S56" s="39"/>
      <c r="T56" s="15" t="s">
        <v>58</v>
      </c>
      <c r="U56" s="15" t="s">
        <v>54</v>
      </c>
      <c r="V56" s="15" t="s">
        <v>55</v>
      </c>
      <c r="W56" s="40" t="s">
        <v>58</v>
      </c>
    </row>
    <row r="57" spans="2:23" x14ac:dyDescent="0.2">
      <c r="B57" s="20"/>
      <c r="C57" s="15"/>
      <c r="D57" s="15" t="s">
        <v>118</v>
      </c>
      <c r="E57" s="37"/>
      <c r="F57" s="37"/>
      <c r="G57" s="37" t="s">
        <v>140</v>
      </c>
      <c r="H57" s="37" t="s">
        <v>58</v>
      </c>
      <c r="I57" s="15"/>
      <c r="J57" s="15" t="s">
        <v>119</v>
      </c>
      <c r="K57" s="38" t="s">
        <v>48</v>
      </c>
      <c r="L57" s="38" t="s">
        <v>49</v>
      </c>
      <c r="M57" s="16">
        <v>0</v>
      </c>
      <c r="N57" s="79" t="s">
        <v>50</v>
      </c>
      <c r="O57" s="39"/>
      <c r="P57" s="39"/>
      <c r="Q57" s="15"/>
      <c r="R57" s="153"/>
      <c r="S57" s="39"/>
      <c r="T57" s="15" t="s">
        <v>58</v>
      </c>
      <c r="U57" s="15" t="s">
        <v>54</v>
      </c>
      <c r="V57" s="15" t="s">
        <v>55</v>
      </c>
      <c r="W57" s="42" t="s">
        <v>146</v>
      </c>
    </row>
    <row r="58" spans="2:23" x14ac:dyDescent="0.2">
      <c r="B58" s="20"/>
      <c r="C58" s="15"/>
      <c r="D58" s="15" t="s">
        <v>120</v>
      </c>
      <c r="E58" s="37"/>
      <c r="F58" s="37"/>
      <c r="G58" s="37" t="s">
        <v>58</v>
      </c>
      <c r="H58" s="37" t="s">
        <v>58</v>
      </c>
      <c r="I58" s="15"/>
      <c r="J58" s="15" t="s">
        <v>119</v>
      </c>
      <c r="K58" s="38" t="s">
        <v>48</v>
      </c>
      <c r="L58" s="38" t="s">
        <v>49</v>
      </c>
      <c r="M58" s="16">
        <v>0</v>
      </c>
      <c r="N58" s="79" t="s">
        <v>50</v>
      </c>
      <c r="O58" s="39"/>
      <c r="P58" s="39"/>
      <c r="Q58" s="15"/>
      <c r="R58" s="153"/>
      <c r="S58" s="39"/>
      <c r="T58" s="15" t="s">
        <v>58</v>
      </c>
      <c r="U58" s="15" t="s">
        <v>54</v>
      </c>
      <c r="V58" s="15" t="s">
        <v>79</v>
      </c>
      <c r="W58" s="40" t="s">
        <v>121</v>
      </c>
    </row>
    <row r="59" spans="2:23" x14ac:dyDescent="0.2">
      <c r="B59" s="20"/>
      <c r="C59" s="15"/>
      <c r="D59" s="15" t="s">
        <v>71</v>
      </c>
      <c r="E59" s="37"/>
      <c r="F59" s="37"/>
      <c r="G59" s="37" t="s">
        <v>147</v>
      </c>
      <c r="H59" s="37" t="s">
        <v>58</v>
      </c>
      <c r="I59" s="15"/>
      <c r="J59" s="15" t="s">
        <v>122</v>
      </c>
      <c r="K59" s="15" t="s">
        <v>73</v>
      </c>
      <c r="L59" s="38" t="s">
        <v>49</v>
      </c>
      <c r="M59" s="16">
        <v>0</v>
      </c>
      <c r="N59" s="39" t="s">
        <v>50</v>
      </c>
      <c r="O59" s="39"/>
      <c r="P59" s="39"/>
      <c r="Q59" s="15"/>
      <c r="R59" s="154"/>
      <c r="S59" s="39"/>
      <c r="T59" s="15" t="s">
        <v>58</v>
      </c>
      <c r="U59" s="15" t="s">
        <v>54</v>
      </c>
      <c r="V59" s="15" t="s">
        <v>55</v>
      </c>
      <c r="W59" s="40" t="s">
        <v>148</v>
      </c>
    </row>
    <row r="60" spans="2:23" x14ac:dyDescent="0.2">
      <c r="B60" s="20"/>
      <c r="C60" s="15"/>
      <c r="D60" s="15" t="s">
        <v>57</v>
      </c>
      <c r="E60" s="37"/>
      <c r="F60" s="37"/>
      <c r="G60" s="37" t="s">
        <v>147</v>
      </c>
      <c r="H60" s="37">
        <v>47848</v>
      </c>
      <c r="I60" s="15"/>
      <c r="J60" s="15" t="s">
        <v>149</v>
      </c>
      <c r="K60" s="38" t="s">
        <v>48</v>
      </c>
      <c r="L60" s="38" t="s">
        <v>49</v>
      </c>
      <c r="M60" s="16">
        <v>0.06</v>
      </c>
      <c r="N60" s="39" t="s">
        <v>50</v>
      </c>
      <c r="O60" s="39"/>
      <c r="P60" s="39"/>
      <c r="Q60" s="15" t="s">
        <v>133</v>
      </c>
      <c r="R60" s="82" t="s">
        <v>276</v>
      </c>
      <c r="S60" s="39"/>
      <c r="T60" s="15" t="s">
        <v>58</v>
      </c>
      <c r="U60" s="15" t="s">
        <v>54</v>
      </c>
      <c r="V60" s="15" t="s">
        <v>55</v>
      </c>
      <c r="W60" s="84" t="s">
        <v>150</v>
      </c>
    </row>
    <row r="61" spans="2:23" ht="42" customHeight="1" x14ac:dyDescent="0.2">
      <c r="B61" s="20"/>
      <c r="C61" s="15"/>
      <c r="D61" s="15" t="s">
        <v>123</v>
      </c>
      <c r="E61" s="37"/>
      <c r="F61" s="37"/>
      <c r="G61" s="37" t="s">
        <v>147</v>
      </c>
      <c r="H61" s="85">
        <v>46022</v>
      </c>
      <c r="I61" s="15"/>
      <c r="J61" s="15" t="s">
        <v>151</v>
      </c>
      <c r="K61" s="15" t="s">
        <v>73</v>
      </c>
      <c r="L61" s="38" t="s">
        <v>49</v>
      </c>
      <c r="M61" s="17">
        <f>230/4/365</f>
        <v>0.15753424657534246</v>
      </c>
      <c r="N61" s="39" t="s">
        <v>50</v>
      </c>
      <c r="O61" s="39"/>
      <c r="P61" s="39"/>
      <c r="Q61" s="15" t="s">
        <v>152</v>
      </c>
      <c r="R61" s="156" t="s">
        <v>275</v>
      </c>
      <c r="S61" s="39"/>
      <c r="T61" s="15" t="s">
        <v>58</v>
      </c>
      <c r="U61" s="15" t="s">
        <v>54</v>
      </c>
      <c r="V61" s="15" t="s">
        <v>55</v>
      </c>
      <c r="W61" s="41" t="s">
        <v>153</v>
      </c>
    </row>
    <row r="62" spans="2:23" x14ac:dyDescent="0.2">
      <c r="B62" s="20"/>
      <c r="C62" s="15"/>
      <c r="D62" s="15" t="s">
        <v>125</v>
      </c>
      <c r="E62" s="37"/>
      <c r="F62" s="37"/>
      <c r="G62" s="37" t="s">
        <v>58</v>
      </c>
      <c r="H62" s="37" t="s">
        <v>58</v>
      </c>
      <c r="I62" s="15"/>
      <c r="J62" s="15" t="s">
        <v>154</v>
      </c>
      <c r="K62" s="15" t="s">
        <v>48</v>
      </c>
      <c r="L62" s="38" t="s">
        <v>49</v>
      </c>
      <c r="M62" s="17">
        <f>230/4/365</f>
        <v>0.15753424657534246</v>
      </c>
      <c r="N62" s="79" t="s">
        <v>50</v>
      </c>
      <c r="O62" s="39"/>
      <c r="P62" s="39"/>
      <c r="Q62" s="15" t="s">
        <v>152</v>
      </c>
      <c r="R62" s="154"/>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56" t="s">
        <v>277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53"/>
      <c r="S64" s="80"/>
      <c r="T64" s="15" t="s">
        <v>58</v>
      </c>
      <c r="U64" s="15" t="s">
        <v>54</v>
      </c>
      <c r="V64" s="15" t="s">
        <v>55</v>
      </c>
      <c r="W64" s="40"/>
    </row>
    <row r="65" spans="2:23" x14ac:dyDescent="0.2">
      <c r="B65" s="20"/>
      <c r="C65" s="15"/>
      <c r="D65" s="15" t="s">
        <v>61</v>
      </c>
      <c r="E65" s="37"/>
      <c r="F65" s="37"/>
      <c r="G65" s="37" t="s">
        <v>58</v>
      </c>
      <c r="H65" s="37" t="s">
        <v>58</v>
      </c>
      <c r="I65" s="15"/>
      <c r="J65" s="15" t="s">
        <v>117</v>
      </c>
      <c r="K65" s="38" t="s">
        <v>48</v>
      </c>
      <c r="L65" s="38" t="s">
        <v>49</v>
      </c>
      <c r="M65" s="81">
        <v>0</v>
      </c>
      <c r="N65" s="79" t="s">
        <v>50</v>
      </c>
      <c r="O65" s="39"/>
      <c r="P65" s="39"/>
      <c r="Q65" s="15"/>
      <c r="R65" s="153"/>
      <c r="S65" s="80"/>
      <c r="T65" s="15" t="s">
        <v>58</v>
      </c>
      <c r="U65" s="15" t="s">
        <v>54</v>
      </c>
      <c r="V65" s="15" t="s">
        <v>55</v>
      </c>
      <c r="W65" s="40"/>
    </row>
    <row r="66" spans="2:23" ht="15" customHeight="1" x14ac:dyDescent="0.2">
      <c r="B66" s="20"/>
      <c r="C66" s="15"/>
      <c r="D66" s="15" t="s">
        <v>63</v>
      </c>
      <c r="E66" s="37"/>
      <c r="F66" s="37"/>
      <c r="G66" s="37" t="s">
        <v>58</v>
      </c>
      <c r="H66" s="37" t="s">
        <v>58</v>
      </c>
      <c r="I66" s="15"/>
      <c r="J66" s="15" t="s">
        <v>117</v>
      </c>
      <c r="K66" s="38" t="s">
        <v>48</v>
      </c>
      <c r="L66" s="38" t="s">
        <v>49</v>
      </c>
      <c r="M66" s="81">
        <v>0</v>
      </c>
      <c r="N66" s="79" t="s">
        <v>50</v>
      </c>
      <c r="O66" s="39"/>
      <c r="P66" s="39"/>
      <c r="Q66" s="15"/>
      <c r="R66" s="153"/>
      <c r="S66" s="80"/>
      <c r="T66" s="15" t="s">
        <v>58</v>
      </c>
      <c r="U66" s="15" t="s">
        <v>54</v>
      </c>
      <c r="V66" s="15" t="s">
        <v>55</v>
      </c>
      <c r="W66" s="40"/>
    </row>
    <row r="67" spans="2:23" x14ac:dyDescent="0.2">
      <c r="B67" s="20"/>
      <c r="C67" s="15"/>
      <c r="D67" s="15" t="s">
        <v>64</v>
      </c>
      <c r="E67" s="37"/>
      <c r="F67" s="37"/>
      <c r="G67" s="37" t="s">
        <v>58</v>
      </c>
      <c r="H67" s="37" t="s">
        <v>58</v>
      </c>
      <c r="I67" s="15"/>
      <c r="J67" s="15" t="s">
        <v>117</v>
      </c>
      <c r="K67" s="38" t="s">
        <v>48</v>
      </c>
      <c r="L67" s="38" t="s">
        <v>49</v>
      </c>
      <c r="M67" s="81">
        <v>0</v>
      </c>
      <c r="N67" s="79" t="s">
        <v>50</v>
      </c>
      <c r="O67" s="39"/>
      <c r="P67" s="39"/>
      <c r="Q67" s="15"/>
      <c r="R67" s="153"/>
      <c r="S67" s="80"/>
      <c r="T67" s="15" t="s">
        <v>58</v>
      </c>
      <c r="U67" s="15" t="s">
        <v>54</v>
      </c>
      <c r="V67" s="15" t="s">
        <v>55</v>
      </c>
      <c r="W67" s="40"/>
    </row>
    <row r="68" spans="2:23" ht="12.75" customHeight="1" x14ac:dyDescent="0.2">
      <c r="B68" s="20"/>
      <c r="C68" s="15"/>
      <c r="D68" s="15" t="s">
        <v>118</v>
      </c>
      <c r="E68" s="37"/>
      <c r="F68" s="37"/>
      <c r="G68" s="37" t="s">
        <v>58</v>
      </c>
      <c r="H68" s="37" t="s">
        <v>58</v>
      </c>
      <c r="I68" s="15"/>
      <c r="J68" s="15" t="s">
        <v>119</v>
      </c>
      <c r="K68" s="38" t="s">
        <v>48</v>
      </c>
      <c r="L68" s="38" t="s">
        <v>49</v>
      </c>
      <c r="M68" s="16">
        <v>0</v>
      </c>
      <c r="N68" s="79" t="s">
        <v>50</v>
      </c>
      <c r="O68" s="39"/>
      <c r="P68" s="39"/>
      <c r="Q68" s="15"/>
      <c r="R68" s="153"/>
      <c r="S68" s="80"/>
      <c r="T68" s="15" t="s">
        <v>58</v>
      </c>
      <c r="U68" s="15" t="s">
        <v>54</v>
      </c>
      <c r="V68" s="15" t="s">
        <v>55</v>
      </c>
      <c r="W68" s="40"/>
    </row>
    <row r="69" spans="2:23" x14ac:dyDescent="0.2">
      <c r="B69" s="20"/>
      <c r="C69" s="15"/>
      <c r="D69" s="15" t="s">
        <v>120</v>
      </c>
      <c r="E69" s="37"/>
      <c r="F69" s="37"/>
      <c r="G69" s="37" t="s">
        <v>58</v>
      </c>
      <c r="H69" s="37" t="s">
        <v>58</v>
      </c>
      <c r="I69" s="15"/>
      <c r="J69" s="15" t="s">
        <v>119</v>
      </c>
      <c r="K69" s="38" t="s">
        <v>48</v>
      </c>
      <c r="L69" s="38" t="s">
        <v>49</v>
      </c>
      <c r="M69" s="16">
        <v>0</v>
      </c>
      <c r="N69" s="79" t="s">
        <v>50</v>
      </c>
      <c r="O69" s="39"/>
      <c r="P69" s="39"/>
      <c r="Q69" s="15"/>
      <c r="R69" s="153"/>
      <c r="S69" s="80"/>
      <c r="T69" s="15" t="s">
        <v>58</v>
      </c>
      <c r="U69" s="15" t="s">
        <v>54</v>
      </c>
      <c r="V69" s="15" t="s">
        <v>79</v>
      </c>
      <c r="W69" s="40" t="s">
        <v>121</v>
      </c>
    </row>
    <row r="70" spans="2:23" x14ac:dyDescent="0.2">
      <c r="B70" s="20"/>
      <c r="C70" s="15"/>
      <c r="D70" s="15" t="s">
        <v>71</v>
      </c>
      <c r="E70" s="37"/>
      <c r="F70" s="37"/>
      <c r="G70" s="37" t="s">
        <v>58</v>
      </c>
      <c r="H70" s="37" t="s">
        <v>58</v>
      </c>
      <c r="I70" s="15"/>
      <c r="J70" s="15" t="s">
        <v>122</v>
      </c>
      <c r="K70" s="15" t="s">
        <v>73</v>
      </c>
      <c r="L70" s="38" t="s">
        <v>49</v>
      </c>
      <c r="M70" s="16">
        <v>0</v>
      </c>
      <c r="N70" s="79" t="s">
        <v>50</v>
      </c>
      <c r="O70" s="39"/>
      <c r="P70" s="39"/>
      <c r="Q70" s="15"/>
      <c r="R70" s="153"/>
      <c r="S70" s="80"/>
      <c r="T70" s="15" t="s">
        <v>58</v>
      </c>
      <c r="U70" s="15" t="s">
        <v>54</v>
      </c>
      <c r="V70" s="15" t="s">
        <v>55</v>
      </c>
      <c r="W70" s="40"/>
    </row>
    <row r="71" spans="2:23" x14ac:dyDescent="0.2">
      <c r="B71" s="20"/>
      <c r="C71" s="15"/>
      <c r="D71" s="15" t="s">
        <v>123</v>
      </c>
      <c r="E71" s="37"/>
      <c r="F71" s="37"/>
      <c r="G71" s="37" t="s">
        <v>58</v>
      </c>
      <c r="H71" s="37" t="s">
        <v>58</v>
      </c>
      <c r="I71" s="15"/>
      <c r="J71" s="15" t="s">
        <v>124</v>
      </c>
      <c r="K71" s="15" t="s">
        <v>73</v>
      </c>
      <c r="L71" s="38" t="s">
        <v>49</v>
      </c>
      <c r="M71" s="16">
        <v>0</v>
      </c>
      <c r="N71" s="79" t="s">
        <v>50</v>
      </c>
      <c r="O71" s="39"/>
      <c r="P71" s="39"/>
      <c r="Q71" s="15"/>
      <c r="R71" s="153"/>
      <c r="S71" s="80"/>
      <c r="T71" s="15" t="s">
        <v>58</v>
      </c>
      <c r="U71" s="15" t="s">
        <v>54</v>
      </c>
      <c r="V71" s="15" t="s">
        <v>55</v>
      </c>
      <c r="W71" s="40"/>
    </row>
    <row r="72" spans="2:23" ht="12.75" customHeight="1" x14ac:dyDescent="0.2">
      <c r="B72" s="20"/>
      <c r="C72" s="15"/>
      <c r="D72" s="15" t="s">
        <v>125</v>
      </c>
      <c r="E72" s="37"/>
      <c r="F72" s="37"/>
      <c r="G72" s="37" t="s">
        <v>58</v>
      </c>
      <c r="H72" s="37" t="s">
        <v>58</v>
      </c>
      <c r="I72" s="15"/>
      <c r="J72" s="15" t="s">
        <v>126</v>
      </c>
      <c r="K72" s="15" t="s">
        <v>48</v>
      </c>
      <c r="L72" s="38" t="s">
        <v>49</v>
      </c>
      <c r="M72" s="81">
        <v>0</v>
      </c>
      <c r="N72" s="79" t="s">
        <v>50</v>
      </c>
      <c r="O72" s="39"/>
      <c r="P72" s="39"/>
      <c r="Q72" s="15"/>
      <c r="R72" s="153"/>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127</v>
      </c>
      <c r="K73" s="15" t="s">
        <v>48</v>
      </c>
      <c r="L73" s="38" t="s">
        <v>49</v>
      </c>
      <c r="M73" s="17">
        <f>278.26/365</f>
        <v>0.76235616438356157</v>
      </c>
      <c r="N73" s="79" t="s">
        <v>50</v>
      </c>
      <c r="O73" s="39"/>
      <c r="P73" s="39"/>
      <c r="Q73" s="15" t="s">
        <v>116</v>
      </c>
      <c r="R73" s="153"/>
      <c r="S73" s="80"/>
      <c r="T73" s="15" t="s">
        <v>58</v>
      </c>
      <c r="U73" s="15" t="s">
        <v>54</v>
      </c>
      <c r="V73" s="15" t="s">
        <v>55</v>
      </c>
      <c r="W73" s="40"/>
    </row>
    <row r="74" spans="2:23" x14ac:dyDescent="0.2">
      <c r="B74" s="20"/>
      <c r="C74" s="15"/>
      <c r="D74" s="15" t="s">
        <v>60</v>
      </c>
      <c r="E74" s="37"/>
      <c r="F74" s="37"/>
      <c r="G74" s="37" t="s">
        <v>58</v>
      </c>
      <c r="H74" s="37" t="s">
        <v>58</v>
      </c>
      <c r="I74" s="15"/>
      <c r="J74" s="15" t="s">
        <v>127</v>
      </c>
      <c r="K74" s="15" t="s">
        <v>48</v>
      </c>
      <c r="L74" s="38" t="s">
        <v>49</v>
      </c>
      <c r="M74" s="81">
        <v>0</v>
      </c>
      <c r="N74" s="79" t="s">
        <v>50</v>
      </c>
      <c r="O74" s="39"/>
      <c r="P74" s="39"/>
      <c r="Q74" s="15"/>
      <c r="R74" s="153"/>
      <c r="S74" s="80"/>
      <c r="T74" s="15" t="s">
        <v>58</v>
      </c>
      <c r="U74" s="15" t="s">
        <v>54</v>
      </c>
      <c r="V74" s="15" t="s">
        <v>55</v>
      </c>
      <c r="W74" s="40"/>
    </row>
    <row r="75" spans="2:23" x14ac:dyDescent="0.2">
      <c r="B75" s="20"/>
      <c r="C75" s="15"/>
      <c r="D75" s="15" t="s">
        <v>61</v>
      </c>
      <c r="E75" s="37"/>
      <c r="F75" s="37"/>
      <c r="G75" s="37" t="s">
        <v>58</v>
      </c>
      <c r="H75" s="37" t="s">
        <v>58</v>
      </c>
      <c r="I75" s="15"/>
      <c r="J75" s="15" t="s">
        <v>128</v>
      </c>
      <c r="K75" s="15" t="s">
        <v>48</v>
      </c>
      <c r="L75" s="38" t="s">
        <v>49</v>
      </c>
      <c r="M75" s="81">
        <v>0</v>
      </c>
      <c r="N75" s="79" t="s">
        <v>50</v>
      </c>
      <c r="O75" s="39"/>
      <c r="P75" s="39"/>
      <c r="Q75" s="15"/>
      <c r="R75" s="153"/>
      <c r="S75" s="80"/>
      <c r="T75" s="15" t="s">
        <v>58</v>
      </c>
      <c r="U75" s="15" t="s">
        <v>54</v>
      </c>
      <c r="V75" s="15" t="s">
        <v>55</v>
      </c>
      <c r="W75" s="40"/>
    </row>
    <row r="76" spans="2:23" x14ac:dyDescent="0.2">
      <c r="B76" s="20"/>
      <c r="C76" s="15"/>
      <c r="D76" s="15" t="s">
        <v>63</v>
      </c>
      <c r="E76" s="37"/>
      <c r="F76" s="37"/>
      <c r="G76" s="37" t="s">
        <v>58</v>
      </c>
      <c r="H76" s="37" t="s">
        <v>58</v>
      </c>
      <c r="I76" s="15"/>
      <c r="J76" s="15" t="s">
        <v>128</v>
      </c>
      <c r="K76" s="15" t="s">
        <v>48</v>
      </c>
      <c r="L76" s="38" t="s">
        <v>49</v>
      </c>
      <c r="M76" s="81">
        <v>0</v>
      </c>
      <c r="N76" s="79" t="s">
        <v>50</v>
      </c>
      <c r="O76" s="39"/>
      <c r="P76" s="39"/>
      <c r="Q76" s="15"/>
      <c r="R76" s="153"/>
      <c r="S76" s="80"/>
      <c r="T76" s="15" t="s">
        <v>58</v>
      </c>
      <c r="U76" s="15" t="s">
        <v>54</v>
      </c>
      <c r="V76" s="15" t="s">
        <v>55</v>
      </c>
      <c r="W76" s="40"/>
    </row>
    <row r="77" spans="2:23" x14ac:dyDescent="0.2">
      <c r="B77" s="20"/>
      <c r="C77" s="15"/>
      <c r="D77" s="15" t="s">
        <v>64</v>
      </c>
      <c r="E77" s="37"/>
      <c r="F77" s="37"/>
      <c r="G77" s="37" t="s">
        <v>58</v>
      </c>
      <c r="H77" s="37" t="s">
        <v>58</v>
      </c>
      <c r="I77" s="15"/>
      <c r="J77" s="15" t="s">
        <v>128</v>
      </c>
      <c r="K77" s="15" t="s">
        <v>48</v>
      </c>
      <c r="L77" s="38" t="s">
        <v>49</v>
      </c>
      <c r="M77" s="81">
        <v>0</v>
      </c>
      <c r="N77" s="79" t="s">
        <v>50</v>
      </c>
      <c r="O77" s="39"/>
      <c r="P77" s="39"/>
      <c r="Q77" s="15"/>
      <c r="R77" s="153"/>
      <c r="S77" s="80"/>
      <c r="T77" s="15" t="s">
        <v>58</v>
      </c>
      <c r="U77" s="15" t="s">
        <v>54</v>
      </c>
      <c r="V77" s="15" t="s">
        <v>55</v>
      </c>
      <c r="W77" s="40"/>
    </row>
    <row r="78" spans="2:23" x14ac:dyDescent="0.2">
      <c r="B78" s="20"/>
      <c r="C78" s="15"/>
      <c r="D78" s="15" t="s">
        <v>118</v>
      </c>
      <c r="E78" s="37"/>
      <c r="F78" s="37"/>
      <c r="G78" s="37" t="s">
        <v>58</v>
      </c>
      <c r="H78" s="37" t="s">
        <v>58</v>
      </c>
      <c r="I78" s="15"/>
      <c r="J78" s="15" t="s">
        <v>66</v>
      </c>
      <c r="K78" s="15" t="s">
        <v>48</v>
      </c>
      <c r="L78" s="38" t="s">
        <v>49</v>
      </c>
      <c r="M78" s="81">
        <v>0</v>
      </c>
      <c r="N78" s="79" t="s">
        <v>50</v>
      </c>
      <c r="O78" s="39"/>
      <c r="P78" s="39"/>
      <c r="Q78" s="15"/>
      <c r="R78" s="153"/>
      <c r="S78" s="80"/>
      <c r="T78" s="15" t="s">
        <v>58</v>
      </c>
      <c r="U78" s="15" t="s">
        <v>54</v>
      </c>
      <c r="V78" s="15" t="s">
        <v>55</v>
      </c>
      <c r="W78" s="40"/>
    </row>
    <row r="79" spans="2:23" x14ac:dyDescent="0.2">
      <c r="B79" s="20"/>
      <c r="C79" s="15"/>
      <c r="D79" s="15" t="s">
        <v>120</v>
      </c>
      <c r="E79" s="37"/>
      <c r="F79" s="37"/>
      <c r="G79" s="37" t="s">
        <v>58</v>
      </c>
      <c r="H79" s="37" t="s">
        <v>58</v>
      </c>
      <c r="I79" s="15"/>
      <c r="J79" s="15" t="s">
        <v>66</v>
      </c>
      <c r="K79" s="15" t="s">
        <v>48</v>
      </c>
      <c r="L79" s="38" t="s">
        <v>49</v>
      </c>
      <c r="M79" s="81">
        <v>0</v>
      </c>
      <c r="N79" s="79" t="s">
        <v>50</v>
      </c>
      <c r="O79" s="39"/>
      <c r="P79" s="39"/>
      <c r="Q79" s="15"/>
      <c r="R79" s="153"/>
      <c r="S79" s="80"/>
      <c r="T79" s="15" t="s">
        <v>58</v>
      </c>
      <c r="U79" s="15" t="s">
        <v>54</v>
      </c>
      <c r="V79" s="15" t="s">
        <v>79</v>
      </c>
      <c r="W79" s="40" t="s">
        <v>121</v>
      </c>
    </row>
    <row r="80" spans="2:23" x14ac:dyDescent="0.2">
      <c r="B80" s="20"/>
      <c r="C80" s="15"/>
      <c r="D80" s="15" t="s">
        <v>71</v>
      </c>
      <c r="E80" s="37"/>
      <c r="F80" s="37"/>
      <c r="G80" s="37" t="s">
        <v>58</v>
      </c>
      <c r="H80" s="37" t="s">
        <v>58</v>
      </c>
      <c r="I80" s="15"/>
      <c r="J80" s="15" t="s">
        <v>129</v>
      </c>
      <c r="K80" s="15" t="s">
        <v>73</v>
      </c>
      <c r="L80" s="38" t="s">
        <v>49</v>
      </c>
      <c r="M80" s="81">
        <v>0</v>
      </c>
      <c r="N80" s="79" t="s">
        <v>50</v>
      </c>
      <c r="O80" s="39"/>
      <c r="P80" s="39"/>
      <c r="Q80" s="15"/>
      <c r="R80" s="153"/>
      <c r="S80" s="80"/>
      <c r="T80" s="15" t="s">
        <v>58</v>
      </c>
      <c r="U80" s="15" t="s">
        <v>54</v>
      </c>
      <c r="V80" s="15" t="s">
        <v>55</v>
      </c>
      <c r="W80" s="40"/>
    </row>
    <row r="81" spans="2:23" x14ac:dyDescent="0.2">
      <c r="B81" s="20"/>
      <c r="C81" s="15"/>
      <c r="D81" s="15" t="s">
        <v>123</v>
      </c>
      <c r="E81" s="37"/>
      <c r="F81" s="37"/>
      <c r="G81" s="37" t="s">
        <v>58</v>
      </c>
      <c r="H81" s="37" t="s">
        <v>58</v>
      </c>
      <c r="I81" s="15"/>
      <c r="J81" s="15" t="s">
        <v>130</v>
      </c>
      <c r="K81" s="15" t="s">
        <v>73</v>
      </c>
      <c r="L81" s="38" t="s">
        <v>49</v>
      </c>
      <c r="M81" s="81">
        <v>0</v>
      </c>
      <c r="N81" s="79" t="s">
        <v>50</v>
      </c>
      <c r="O81" s="39"/>
      <c r="P81" s="39"/>
      <c r="Q81" s="15"/>
      <c r="R81" s="153"/>
      <c r="S81" s="80"/>
      <c r="T81" s="15" t="s">
        <v>58</v>
      </c>
      <c r="U81" s="15" t="s">
        <v>54</v>
      </c>
      <c r="V81" s="15" t="s">
        <v>55</v>
      </c>
      <c r="W81" s="40"/>
    </row>
    <row r="82" spans="2:23" ht="15" customHeight="1" x14ac:dyDescent="0.2">
      <c r="B82" s="20"/>
      <c r="C82" s="15"/>
      <c r="D82" s="15" t="s">
        <v>125</v>
      </c>
      <c r="E82" s="37"/>
      <c r="F82" s="37"/>
      <c r="G82" s="37" t="s">
        <v>58</v>
      </c>
      <c r="H82" s="37" t="s">
        <v>58</v>
      </c>
      <c r="I82" s="15"/>
      <c r="J82" s="15" t="s">
        <v>131</v>
      </c>
      <c r="K82" s="15" t="s">
        <v>48</v>
      </c>
      <c r="L82" s="38" t="s">
        <v>49</v>
      </c>
      <c r="M82" s="81">
        <v>0</v>
      </c>
      <c r="N82" s="79" t="s">
        <v>50</v>
      </c>
      <c r="O82" s="39"/>
      <c r="P82" s="39"/>
      <c r="Q82" s="15"/>
      <c r="R82" s="154"/>
      <c r="S82" s="80"/>
      <c r="T82" s="15" t="s">
        <v>58</v>
      </c>
      <c r="U82" s="15" t="s">
        <v>54</v>
      </c>
      <c r="V82" s="15" t="s">
        <v>55</v>
      </c>
      <c r="W82" s="40"/>
    </row>
    <row r="83" spans="2:23" x14ac:dyDescent="0.2">
      <c r="B83" s="20"/>
      <c r="C83" s="15"/>
      <c r="D83" s="15" t="s">
        <v>57</v>
      </c>
      <c r="E83" s="37"/>
      <c r="F83" s="37"/>
      <c r="G83" s="37" t="s">
        <v>58</v>
      </c>
      <c r="H83" s="37" t="s">
        <v>58</v>
      </c>
      <c r="I83" s="15"/>
      <c r="J83" s="15" t="s">
        <v>132</v>
      </c>
      <c r="K83" s="15" t="s">
        <v>48</v>
      </c>
      <c r="L83" s="38" t="s">
        <v>49</v>
      </c>
      <c r="M83" s="17">
        <f>22.33/365</f>
        <v>6.1178082191780815E-2</v>
      </c>
      <c r="N83" s="79" t="s">
        <v>50</v>
      </c>
      <c r="O83" s="39"/>
      <c r="P83" s="39"/>
      <c r="Q83" s="15" t="s">
        <v>133</v>
      </c>
      <c r="R83" s="82" t="s">
        <v>276</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49" t="s">
        <v>134</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50"/>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50"/>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50"/>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50"/>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50"/>
      <c r="T89" s="44" t="s">
        <v>58</v>
      </c>
      <c r="U89" s="44" t="s">
        <v>54</v>
      </c>
      <c r="V89" s="44" t="s">
        <v>79</v>
      </c>
      <c r="W89" s="49" t="s">
        <v>58</v>
      </c>
    </row>
    <row r="90" spans="2:23" x14ac:dyDescent="0.2">
      <c r="B90" s="43"/>
      <c r="C90" s="44"/>
      <c r="D90" s="44" t="s">
        <v>135</v>
      </c>
      <c r="E90" s="45"/>
      <c r="F90" s="45"/>
      <c r="G90" s="45" t="s">
        <v>58</v>
      </c>
      <c r="H90" s="45" t="s">
        <v>58</v>
      </c>
      <c r="I90" s="44"/>
      <c r="J90" s="47" t="s">
        <v>58</v>
      </c>
      <c r="K90" s="44"/>
      <c r="L90" s="44" t="s">
        <v>76</v>
      </c>
      <c r="M90" s="47"/>
      <c r="N90" s="48"/>
      <c r="O90" s="48" t="s">
        <v>83</v>
      </c>
      <c r="P90" s="48" t="s">
        <v>78</v>
      </c>
      <c r="Q90" s="44"/>
      <c r="R90" s="44"/>
      <c r="S90" s="150"/>
      <c r="T90" s="44" t="s">
        <v>58</v>
      </c>
      <c r="U90" s="44" t="s">
        <v>54</v>
      </c>
      <c r="V90" s="44" t="s">
        <v>79</v>
      </c>
      <c r="W90" s="49" t="s">
        <v>58</v>
      </c>
    </row>
    <row r="91" spans="2:23" x14ac:dyDescent="0.2">
      <c r="B91" s="43"/>
      <c r="C91" s="44"/>
      <c r="D91" s="44" t="s">
        <v>136</v>
      </c>
      <c r="E91" s="45"/>
      <c r="F91" s="45"/>
      <c r="G91" s="45" t="s">
        <v>58</v>
      </c>
      <c r="H91" s="45" t="s">
        <v>58</v>
      </c>
      <c r="I91" s="44"/>
      <c r="J91" s="47" t="s">
        <v>58</v>
      </c>
      <c r="K91" s="44"/>
      <c r="L91" s="44" t="s">
        <v>76</v>
      </c>
      <c r="M91" s="47"/>
      <c r="N91" s="48"/>
      <c r="O91" s="48" t="s">
        <v>83</v>
      </c>
      <c r="P91" s="48" t="s">
        <v>78</v>
      </c>
      <c r="Q91" s="44"/>
      <c r="R91" s="44"/>
      <c r="S91" s="150"/>
      <c r="T91" s="44" t="s">
        <v>58</v>
      </c>
      <c r="U91" s="44" t="s">
        <v>54</v>
      </c>
      <c r="V91" s="44" t="s">
        <v>79</v>
      </c>
      <c r="W91" s="49" t="s">
        <v>58</v>
      </c>
    </row>
    <row r="92" spans="2:23" x14ac:dyDescent="0.2">
      <c r="B92" s="43"/>
      <c r="C92" s="44"/>
      <c r="D92" s="44" t="s">
        <v>137</v>
      </c>
      <c r="E92" s="45"/>
      <c r="F92" s="45"/>
      <c r="G92" s="45" t="s">
        <v>58</v>
      </c>
      <c r="H92" s="45" t="s">
        <v>58</v>
      </c>
      <c r="I92" s="44"/>
      <c r="J92" s="47" t="s">
        <v>58</v>
      </c>
      <c r="K92" s="44"/>
      <c r="L92" s="44" t="s">
        <v>76</v>
      </c>
      <c r="M92" s="47"/>
      <c r="N92" s="48"/>
      <c r="O92" s="48" t="s">
        <v>77</v>
      </c>
      <c r="P92" s="48" t="s">
        <v>78</v>
      </c>
      <c r="Q92" s="44"/>
      <c r="R92" s="44"/>
      <c r="S92" s="150"/>
      <c r="T92" s="44" t="s">
        <v>58</v>
      </c>
      <c r="U92" s="44" t="s">
        <v>54</v>
      </c>
      <c r="V92" s="44" t="s">
        <v>79</v>
      </c>
      <c r="W92" s="49" t="s">
        <v>58</v>
      </c>
    </row>
    <row r="93" spans="2:23" x14ac:dyDescent="0.2">
      <c r="B93" s="43"/>
      <c r="C93" s="44"/>
      <c r="D93" s="44" t="s">
        <v>138</v>
      </c>
      <c r="E93" s="45"/>
      <c r="F93" s="45"/>
      <c r="G93" s="45" t="s">
        <v>58</v>
      </c>
      <c r="H93" s="45" t="s">
        <v>58</v>
      </c>
      <c r="I93" s="44"/>
      <c r="J93" s="47" t="s">
        <v>58</v>
      </c>
      <c r="K93" s="44"/>
      <c r="L93" s="44" t="s">
        <v>76</v>
      </c>
      <c r="M93" s="47"/>
      <c r="N93" s="48"/>
      <c r="O93" s="48" t="s">
        <v>77</v>
      </c>
      <c r="P93" s="48" t="s">
        <v>78</v>
      </c>
      <c r="Q93" s="44"/>
      <c r="R93" s="44"/>
      <c r="S93" s="150"/>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50"/>
      <c r="T94" s="44" t="s">
        <v>58</v>
      </c>
      <c r="U94" s="44" t="s">
        <v>54</v>
      </c>
      <c r="V94" s="44" t="s">
        <v>91</v>
      </c>
      <c r="W94" s="71" t="s">
        <v>139</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50"/>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50"/>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50"/>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50"/>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51"/>
      <c r="T99" s="51" t="s">
        <v>58</v>
      </c>
      <c r="U99" s="51" t="s">
        <v>54</v>
      </c>
      <c r="V99" s="51" t="s">
        <v>91</v>
      </c>
      <c r="W99" s="55"/>
    </row>
    <row r="100" spans="2:23" ht="38.25" x14ac:dyDescent="0.2">
      <c r="B100" s="31" t="s">
        <v>43</v>
      </c>
      <c r="C100" s="74" t="s">
        <v>159</v>
      </c>
      <c r="D100" s="32" t="s">
        <v>44</v>
      </c>
      <c r="E100" s="33">
        <v>45062</v>
      </c>
      <c r="F100" s="33">
        <v>45287</v>
      </c>
      <c r="G100" s="37">
        <v>45078</v>
      </c>
      <c r="H100" s="33">
        <v>45657</v>
      </c>
      <c r="I100" s="35" t="s">
        <v>265</v>
      </c>
      <c r="J100" s="56">
        <v>2000</v>
      </c>
      <c r="K100" s="32" t="s">
        <v>48</v>
      </c>
      <c r="L100" s="32" t="s">
        <v>49</v>
      </c>
      <c r="M100" s="34">
        <f>420/365</f>
        <v>1.1506849315068493</v>
      </c>
      <c r="N100" s="35" t="s">
        <v>50</v>
      </c>
      <c r="O100" s="35"/>
      <c r="P100" s="35"/>
      <c r="Q100" s="32" t="s">
        <v>157</v>
      </c>
      <c r="R100" s="152" t="s">
        <v>278</v>
      </c>
      <c r="S100" s="32"/>
      <c r="T100" s="32" t="s">
        <v>53</v>
      </c>
      <c r="U100" s="32" t="s">
        <v>158</v>
      </c>
      <c r="V100" s="32" t="s">
        <v>55</v>
      </c>
      <c r="W100" s="36" t="s">
        <v>266</v>
      </c>
    </row>
    <row r="101" spans="2:23" x14ac:dyDescent="0.2">
      <c r="B101" s="20"/>
      <c r="C101" s="15"/>
      <c r="D101" s="15" t="s">
        <v>60</v>
      </c>
      <c r="E101" s="37"/>
      <c r="F101" s="37"/>
      <c r="G101" s="37" t="s">
        <v>58</v>
      </c>
      <c r="H101" s="37" t="s">
        <v>58</v>
      </c>
      <c r="I101" s="37" t="s">
        <v>58</v>
      </c>
      <c r="J101" s="16">
        <v>2000</v>
      </c>
      <c r="K101" s="15" t="s">
        <v>48</v>
      </c>
      <c r="L101" s="15" t="s">
        <v>49</v>
      </c>
      <c r="M101" s="16">
        <v>0</v>
      </c>
      <c r="N101" s="39" t="s">
        <v>50</v>
      </c>
      <c r="O101" s="39"/>
      <c r="P101" s="39"/>
      <c r="Q101" s="15"/>
      <c r="R101" s="153"/>
      <c r="S101" s="15"/>
      <c r="T101" s="15" t="s">
        <v>58</v>
      </c>
      <c r="U101" s="15" t="s">
        <v>158</v>
      </c>
      <c r="V101" s="15" t="s">
        <v>55</v>
      </c>
      <c r="W101" s="40" t="s">
        <v>58</v>
      </c>
    </row>
    <row r="102" spans="2:23" x14ac:dyDescent="0.2">
      <c r="B102" s="20"/>
      <c r="C102" s="15"/>
      <c r="D102" s="15" t="s">
        <v>61</v>
      </c>
      <c r="E102" s="37"/>
      <c r="F102" s="37"/>
      <c r="G102" s="37" t="s">
        <v>58</v>
      </c>
      <c r="H102" s="37" t="s">
        <v>58</v>
      </c>
      <c r="I102" s="37" t="s">
        <v>58</v>
      </c>
      <c r="J102" s="16">
        <v>500</v>
      </c>
      <c r="K102" s="15" t="s">
        <v>48</v>
      </c>
      <c r="L102" s="15" t="s">
        <v>49</v>
      </c>
      <c r="M102" s="16">
        <v>0</v>
      </c>
      <c r="N102" s="39" t="s">
        <v>50</v>
      </c>
      <c r="O102" s="39"/>
      <c r="P102" s="39"/>
      <c r="Q102" s="15"/>
      <c r="R102" s="153"/>
      <c r="S102" s="15"/>
      <c r="T102" s="15" t="s">
        <v>58</v>
      </c>
      <c r="U102" s="15" t="s">
        <v>158</v>
      </c>
      <c r="V102" s="15" t="s">
        <v>55</v>
      </c>
      <c r="W102" s="40" t="s">
        <v>58</v>
      </c>
    </row>
    <row r="103" spans="2:23" x14ac:dyDescent="0.2">
      <c r="B103" s="20"/>
      <c r="C103" s="15"/>
      <c r="D103" s="15" t="s">
        <v>63</v>
      </c>
      <c r="E103" s="37"/>
      <c r="F103" s="37"/>
      <c r="G103" s="37" t="s">
        <v>58</v>
      </c>
      <c r="H103" s="37" t="s">
        <v>58</v>
      </c>
      <c r="I103" s="37" t="s">
        <v>58</v>
      </c>
      <c r="J103" s="16">
        <v>500</v>
      </c>
      <c r="K103" s="15" t="s">
        <v>48</v>
      </c>
      <c r="L103" s="15" t="s">
        <v>49</v>
      </c>
      <c r="M103" s="16">
        <v>0</v>
      </c>
      <c r="N103" s="39" t="s">
        <v>50</v>
      </c>
      <c r="O103" s="39"/>
      <c r="P103" s="39"/>
      <c r="Q103" s="15"/>
      <c r="R103" s="153"/>
      <c r="S103" s="15"/>
      <c r="T103" s="15" t="s">
        <v>58</v>
      </c>
      <c r="U103" s="15" t="s">
        <v>158</v>
      </c>
      <c r="V103" s="15" t="s">
        <v>55</v>
      </c>
      <c r="W103" s="40" t="s">
        <v>58</v>
      </c>
    </row>
    <row r="104" spans="2:23" ht="12.75" customHeight="1" x14ac:dyDescent="0.2">
      <c r="B104" s="20"/>
      <c r="C104" s="15"/>
      <c r="D104" s="15" t="s">
        <v>57</v>
      </c>
      <c r="E104" s="37"/>
      <c r="F104" s="37"/>
      <c r="G104" s="37" t="s">
        <v>58</v>
      </c>
      <c r="H104" s="37" t="s">
        <v>58</v>
      </c>
      <c r="I104" s="37" t="s">
        <v>58</v>
      </c>
      <c r="J104" s="16">
        <v>1000</v>
      </c>
      <c r="K104" s="15" t="s">
        <v>48</v>
      </c>
      <c r="L104" s="15" t="s">
        <v>49</v>
      </c>
      <c r="M104" s="16">
        <v>0</v>
      </c>
      <c r="N104" s="39" t="s">
        <v>50</v>
      </c>
      <c r="O104" s="39"/>
      <c r="P104" s="39"/>
      <c r="Q104" s="15"/>
      <c r="R104" s="153"/>
      <c r="S104" s="63"/>
      <c r="T104" s="15" t="s">
        <v>58</v>
      </c>
      <c r="U104" s="15" t="s">
        <v>158</v>
      </c>
      <c r="V104" s="15" t="s">
        <v>55</v>
      </c>
      <c r="W104" s="40" t="s">
        <v>58</v>
      </c>
    </row>
    <row r="105" spans="2:23" x14ac:dyDescent="0.2">
      <c r="B105" s="20"/>
      <c r="C105" s="15"/>
      <c r="D105" s="15" t="s">
        <v>64</v>
      </c>
      <c r="E105" s="37"/>
      <c r="F105" s="37"/>
      <c r="G105" s="37" t="s">
        <v>58</v>
      </c>
      <c r="H105" s="37" t="s">
        <v>58</v>
      </c>
      <c r="I105" s="37" t="s">
        <v>58</v>
      </c>
      <c r="J105" s="16">
        <v>0</v>
      </c>
      <c r="K105" s="15" t="s">
        <v>48</v>
      </c>
      <c r="L105" s="15" t="s">
        <v>49</v>
      </c>
      <c r="M105" s="16">
        <v>0</v>
      </c>
      <c r="N105" s="39" t="s">
        <v>50</v>
      </c>
      <c r="O105" s="39"/>
      <c r="P105" s="39"/>
      <c r="Q105" s="15"/>
      <c r="R105" s="153"/>
      <c r="S105" s="63"/>
      <c r="T105" s="15" t="s">
        <v>58</v>
      </c>
      <c r="U105" s="15" t="s">
        <v>158</v>
      </c>
      <c r="V105" s="15" t="s">
        <v>55</v>
      </c>
      <c r="W105" s="40" t="s">
        <v>58</v>
      </c>
    </row>
    <row r="106" spans="2:23" x14ac:dyDescent="0.2">
      <c r="B106" s="20"/>
      <c r="C106" s="15"/>
      <c r="D106" s="15" t="s">
        <v>71</v>
      </c>
      <c r="E106" s="37"/>
      <c r="F106" s="37"/>
      <c r="G106" s="37" t="s">
        <v>58</v>
      </c>
      <c r="H106" s="37" t="s">
        <v>58</v>
      </c>
      <c r="I106" s="37" t="s">
        <v>58</v>
      </c>
      <c r="J106" s="16">
        <v>80000</v>
      </c>
      <c r="K106" s="15" t="s">
        <v>73</v>
      </c>
      <c r="L106" s="15" t="s">
        <v>49</v>
      </c>
      <c r="M106" s="16">
        <v>0</v>
      </c>
      <c r="N106" s="39" t="s">
        <v>50</v>
      </c>
      <c r="O106" s="39"/>
      <c r="P106" s="39"/>
      <c r="Q106" s="15"/>
      <c r="R106" s="154"/>
      <c r="S106" s="63"/>
      <c r="T106" s="15" t="s">
        <v>58</v>
      </c>
      <c r="U106" s="15" t="s">
        <v>158</v>
      </c>
      <c r="V106" s="15" t="s">
        <v>55</v>
      </c>
      <c r="W106" s="40" t="s">
        <v>58</v>
      </c>
    </row>
    <row r="107" spans="2:23" ht="25.5" x14ac:dyDescent="0.2">
      <c r="B107" s="43"/>
      <c r="C107" s="44"/>
      <c r="D107" s="44" t="s">
        <v>74</v>
      </c>
      <c r="E107" s="45"/>
      <c r="F107" s="45"/>
      <c r="G107" s="45" t="s">
        <v>58</v>
      </c>
      <c r="H107" s="45" t="s">
        <v>58</v>
      </c>
      <c r="I107" s="45" t="s">
        <v>58</v>
      </c>
      <c r="J107" s="47" t="s">
        <v>75</v>
      </c>
      <c r="K107" s="44"/>
      <c r="L107" s="44" t="s">
        <v>76</v>
      </c>
      <c r="M107" s="44"/>
      <c r="N107" s="48"/>
      <c r="O107" s="65">
        <v>0.1038</v>
      </c>
      <c r="P107" s="48" t="s">
        <v>78</v>
      </c>
      <c r="Q107" s="44"/>
      <c r="R107" s="69"/>
      <c r="S107" s="149" t="s">
        <v>264</v>
      </c>
      <c r="T107" s="44" t="s">
        <v>58</v>
      </c>
      <c r="U107" s="44" t="s">
        <v>158</v>
      </c>
      <c r="V107" s="44" t="s">
        <v>79</v>
      </c>
      <c r="W107" s="71" t="s">
        <v>267</v>
      </c>
    </row>
    <row r="108" spans="2:23" x14ac:dyDescent="0.2">
      <c r="B108" s="43"/>
      <c r="C108" s="44"/>
      <c r="D108" s="44" t="s">
        <v>81</v>
      </c>
      <c r="E108" s="45"/>
      <c r="F108" s="45"/>
      <c r="G108" s="45" t="s">
        <v>58</v>
      </c>
      <c r="H108" s="45" t="s">
        <v>58</v>
      </c>
      <c r="I108" s="45" t="s">
        <v>58</v>
      </c>
      <c r="J108" s="47" t="s">
        <v>58</v>
      </c>
      <c r="K108" s="44"/>
      <c r="L108" s="44" t="s">
        <v>76</v>
      </c>
      <c r="M108" s="44"/>
      <c r="N108" s="48"/>
      <c r="O108" s="65">
        <v>0.1038</v>
      </c>
      <c r="P108" s="48" t="s">
        <v>78</v>
      </c>
      <c r="Q108" s="44"/>
      <c r="R108" s="69"/>
      <c r="S108" s="150"/>
      <c r="T108" s="44" t="s">
        <v>58</v>
      </c>
      <c r="U108" s="44" t="s">
        <v>158</v>
      </c>
      <c r="V108" s="44" t="s">
        <v>79</v>
      </c>
      <c r="W108" s="49" t="s">
        <v>58</v>
      </c>
    </row>
    <row r="109" spans="2:23" x14ac:dyDescent="0.2">
      <c r="B109" s="43"/>
      <c r="C109" s="44"/>
      <c r="D109" s="44" t="s">
        <v>82</v>
      </c>
      <c r="E109" s="45"/>
      <c r="F109" s="45"/>
      <c r="G109" s="45" t="s">
        <v>58</v>
      </c>
      <c r="H109" s="45" t="s">
        <v>58</v>
      </c>
      <c r="I109" s="45" t="s">
        <v>58</v>
      </c>
      <c r="J109" s="47" t="s">
        <v>58</v>
      </c>
      <c r="K109" s="44"/>
      <c r="L109" s="44" t="s">
        <v>76</v>
      </c>
      <c r="M109" s="44"/>
      <c r="N109" s="48"/>
      <c r="O109" s="65">
        <v>5.1900000000000002E-2</v>
      </c>
      <c r="P109" s="48" t="s">
        <v>78</v>
      </c>
      <c r="Q109" s="44"/>
      <c r="R109" s="69"/>
      <c r="S109" s="150"/>
      <c r="T109" s="44" t="s">
        <v>58</v>
      </c>
      <c r="U109" s="44" t="s">
        <v>158</v>
      </c>
      <c r="V109" s="44" t="s">
        <v>79</v>
      </c>
      <c r="W109" s="49" t="s">
        <v>58</v>
      </c>
    </row>
    <row r="110" spans="2:23" x14ac:dyDescent="0.2">
      <c r="B110" s="43"/>
      <c r="C110" s="44"/>
      <c r="D110" s="44" t="s">
        <v>84</v>
      </c>
      <c r="E110" s="45"/>
      <c r="F110" s="45"/>
      <c r="G110" s="45" t="s">
        <v>58</v>
      </c>
      <c r="H110" s="45" t="s">
        <v>58</v>
      </c>
      <c r="I110" s="45" t="s">
        <v>58</v>
      </c>
      <c r="J110" s="47" t="s">
        <v>58</v>
      </c>
      <c r="K110" s="44"/>
      <c r="L110" s="44" t="s">
        <v>76</v>
      </c>
      <c r="M110" s="44"/>
      <c r="N110" s="48"/>
      <c r="O110" s="65">
        <v>0.1038</v>
      </c>
      <c r="P110" s="48" t="s">
        <v>78</v>
      </c>
      <c r="Q110" s="44"/>
      <c r="R110" s="69"/>
      <c r="S110" s="150"/>
      <c r="T110" s="44" t="s">
        <v>58</v>
      </c>
      <c r="U110" s="44" t="s">
        <v>158</v>
      </c>
      <c r="V110" s="44" t="s">
        <v>79</v>
      </c>
      <c r="W110" s="49" t="s">
        <v>58</v>
      </c>
    </row>
    <row r="111" spans="2:23" x14ac:dyDescent="0.2">
      <c r="B111" s="43"/>
      <c r="C111" s="44"/>
      <c r="D111" s="44" t="s">
        <v>85</v>
      </c>
      <c r="E111" s="45"/>
      <c r="F111" s="45"/>
      <c r="G111" s="45" t="s">
        <v>58</v>
      </c>
      <c r="H111" s="45" t="s">
        <v>58</v>
      </c>
      <c r="I111" s="45" t="s">
        <v>58</v>
      </c>
      <c r="J111" s="47" t="s">
        <v>58</v>
      </c>
      <c r="K111" s="44"/>
      <c r="L111" s="44" t="s">
        <v>76</v>
      </c>
      <c r="M111" s="44"/>
      <c r="N111" s="48"/>
      <c r="O111" s="65">
        <v>5.1900000000000002E-2</v>
      </c>
      <c r="P111" s="48" t="s">
        <v>78</v>
      </c>
      <c r="Q111" s="44"/>
      <c r="R111" s="69"/>
      <c r="S111" s="150"/>
      <c r="T111" s="44" t="s">
        <v>58</v>
      </c>
      <c r="U111" s="44" t="s">
        <v>158</v>
      </c>
      <c r="V111" s="44" t="s">
        <v>79</v>
      </c>
      <c r="W111" s="49" t="s">
        <v>58</v>
      </c>
    </row>
    <row r="112" spans="2:23" x14ac:dyDescent="0.2">
      <c r="B112" s="43"/>
      <c r="C112" s="44"/>
      <c r="D112" s="44" t="s">
        <v>87</v>
      </c>
      <c r="E112" s="45"/>
      <c r="F112" s="45"/>
      <c r="G112" s="45" t="s">
        <v>58</v>
      </c>
      <c r="H112" s="45" t="s">
        <v>58</v>
      </c>
      <c r="I112" s="45" t="s">
        <v>58</v>
      </c>
      <c r="J112" s="47" t="s">
        <v>58</v>
      </c>
      <c r="K112" s="44"/>
      <c r="L112" s="44" t="s">
        <v>76</v>
      </c>
      <c r="M112" s="44"/>
      <c r="N112" s="48"/>
      <c r="O112" s="65">
        <v>5.1900000000000002E-2</v>
      </c>
      <c r="P112" s="48" t="s">
        <v>78</v>
      </c>
      <c r="Q112" s="44"/>
      <c r="R112" s="69"/>
      <c r="S112" s="150"/>
      <c r="T112" s="44" t="s">
        <v>58</v>
      </c>
      <c r="U112" s="44" t="s">
        <v>158</v>
      </c>
      <c r="V112" s="44" t="s">
        <v>79</v>
      </c>
      <c r="W112" s="49" t="s">
        <v>58</v>
      </c>
    </row>
    <row r="113" spans="2:23" ht="34.5" customHeight="1" x14ac:dyDescent="0.2">
      <c r="B113" s="43"/>
      <c r="C113" s="44"/>
      <c r="D113" s="44" t="s">
        <v>88</v>
      </c>
      <c r="E113" s="45"/>
      <c r="F113" s="45"/>
      <c r="G113" s="45" t="s">
        <v>262</v>
      </c>
      <c r="H113" s="45" t="s">
        <v>58</v>
      </c>
      <c r="I113" s="44" t="s">
        <v>268</v>
      </c>
      <c r="J113" s="47" t="s">
        <v>58</v>
      </c>
      <c r="K113" s="44"/>
      <c r="L113" s="44" t="s">
        <v>76</v>
      </c>
      <c r="M113" s="44"/>
      <c r="N113" s="48"/>
      <c r="O113" s="65">
        <v>1.0633999999999999</v>
      </c>
      <c r="P113" s="48" t="s">
        <v>78</v>
      </c>
      <c r="Q113" s="44"/>
      <c r="R113" s="69"/>
      <c r="S113" s="150"/>
      <c r="T113" s="44" t="s">
        <v>58</v>
      </c>
      <c r="U113" s="44" t="s">
        <v>158</v>
      </c>
      <c r="V113" s="44" t="s">
        <v>91</v>
      </c>
      <c r="W113" s="71" t="s">
        <v>269</v>
      </c>
    </row>
    <row r="114" spans="2:23" ht="38.25" x14ac:dyDescent="0.2">
      <c r="B114" s="43"/>
      <c r="C114" s="44"/>
      <c r="D114" s="44" t="s">
        <v>93</v>
      </c>
      <c r="E114" s="45"/>
      <c r="F114" s="45"/>
      <c r="G114" s="45">
        <v>45078</v>
      </c>
      <c r="H114" s="45" t="s">
        <v>58</v>
      </c>
      <c r="I114" s="48" t="s">
        <v>265</v>
      </c>
      <c r="J114" s="44" t="s">
        <v>58</v>
      </c>
      <c r="K114" s="44"/>
      <c r="L114" s="44" t="s">
        <v>76</v>
      </c>
      <c r="M114" s="44"/>
      <c r="N114" s="48"/>
      <c r="O114" s="65">
        <v>1.0633999999999999</v>
      </c>
      <c r="P114" s="48" t="s">
        <v>78</v>
      </c>
      <c r="Q114" s="44"/>
      <c r="R114" s="69"/>
      <c r="S114" s="150"/>
      <c r="T114" s="44" t="s">
        <v>58</v>
      </c>
      <c r="U114" s="44" t="s">
        <v>158</v>
      </c>
      <c r="V114" s="44" t="s">
        <v>91</v>
      </c>
      <c r="W114" s="118" t="s">
        <v>266</v>
      </c>
    </row>
    <row r="115" spans="2:23" x14ac:dyDescent="0.2">
      <c r="B115" s="43"/>
      <c r="C115" s="44"/>
      <c r="D115" s="44" t="s">
        <v>95</v>
      </c>
      <c r="E115" s="45"/>
      <c r="F115" s="45"/>
      <c r="G115" s="45" t="s">
        <v>58</v>
      </c>
      <c r="H115" s="45" t="s">
        <v>58</v>
      </c>
      <c r="I115" s="45" t="s">
        <v>58</v>
      </c>
      <c r="J115" s="44" t="s">
        <v>58</v>
      </c>
      <c r="K115" s="44"/>
      <c r="L115" s="44" t="s">
        <v>76</v>
      </c>
      <c r="M115" s="44"/>
      <c r="N115" s="48"/>
      <c r="O115" s="65">
        <f>O114*2</f>
        <v>2.1267999999999998</v>
      </c>
      <c r="P115" s="48" t="s">
        <v>78</v>
      </c>
      <c r="Q115" s="44"/>
      <c r="R115" s="69"/>
      <c r="S115" s="150"/>
      <c r="T115" s="44" t="s">
        <v>58</v>
      </c>
      <c r="U115" s="44" t="s">
        <v>158</v>
      </c>
      <c r="V115" s="44" t="s">
        <v>91</v>
      </c>
      <c r="W115" s="49" t="s">
        <v>58</v>
      </c>
    </row>
    <row r="116" spans="2:23" ht="15" customHeight="1" x14ac:dyDescent="0.2">
      <c r="B116" s="43"/>
      <c r="C116" s="44"/>
      <c r="D116" s="44" t="s">
        <v>97</v>
      </c>
      <c r="E116" s="45"/>
      <c r="F116" s="45"/>
      <c r="G116" s="45" t="s">
        <v>58</v>
      </c>
      <c r="H116" s="45" t="s">
        <v>58</v>
      </c>
      <c r="I116" s="45" t="s">
        <v>58</v>
      </c>
      <c r="J116" s="44" t="s">
        <v>58</v>
      </c>
      <c r="K116" s="44"/>
      <c r="L116" s="44" t="s">
        <v>76</v>
      </c>
      <c r="M116" s="44"/>
      <c r="N116" s="48"/>
      <c r="O116" s="65">
        <v>4.2309999999999999</v>
      </c>
      <c r="P116" s="48" t="s">
        <v>78</v>
      </c>
      <c r="Q116" s="44"/>
      <c r="R116" s="69"/>
      <c r="S116" s="150"/>
      <c r="T116" s="44" t="s">
        <v>58</v>
      </c>
      <c r="U116" s="44" t="s">
        <v>158</v>
      </c>
      <c r="V116" s="44" t="s">
        <v>91</v>
      </c>
      <c r="W116" s="49" t="s">
        <v>58</v>
      </c>
    </row>
    <row r="117" spans="2:23" ht="12.75" customHeight="1" x14ac:dyDescent="0.2">
      <c r="B117" s="43"/>
      <c r="C117" s="44"/>
      <c r="D117" s="44" t="s">
        <v>99</v>
      </c>
      <c r="E117" s="45"/>
      <c r="F117" s="45"/>
      <c r="G117" s="45" t="s">
        <v>58</v>
      </c>
      <c r="H117" s="45" t="s">
        <v>58</v>
      </c>
      <c r="I117" s="45" t="s">
        <v>58</v>
      </c>
      <c r="J117" s="44" t="s">
        <v>58</v>
      </c>
      <c r="K117" s="44"/>
      <c r="L117" s="44" t="s">
        <v>76</v>
      </c>
      <c r="M117" s="44"/>
      <c r="N117" s="48"/>
      <c r="O117" s="65">
        <v>11.731400000000001</v>
      </c>
      <c r="P117" s="48" t="s">
        <v>78</v>
      </c>
      <c r="Q117" s="44"/>
      <c r="R117" s="69"/>
      <c r="S117" s="150"/>
      <c r="T117" s="44" t="s">
        <v>58</v>
      </c>
      <c r="U117" s="44" t="s">
        <v>158</v>
      </c>
      <c r="V117" s="44" t="s">
        <v>91</v>
      </c>
      <c r="W117" s="49" t="s">
        <v>58</v>
      </c>
    </row>
    <row r="118" spans="2:23" ht="13.5" thickBot="1" x14ac:dyDescent="0.25">
      <c r="B118" s="50"/>
      <c r="C118" s="51"/>
      <c r="D118" s="51" t="s">
        <v>100</v>
      </c>
      <c r="E118" s="52"/>
      <c r="F118" s="52"/>
      <c r="G118" s="52" t="s">
        <v>58</v>
      </c>
      <c r="H118" s="52" t="s">
        <v>58</v>
      </c>
      <c r="I118" s="45" t="s">
        <v>58</v>
      </c>
      <c r="J118" s="51" t="s">
        <v>58</v>
      </c>
      <c r="K118" s="51"/>
      <c r="L118" s="51" t="s">
        <v>76</v>
      </c>
      <c r="M118" s="51"/>
      <c r="N118" s="54"/>
      <c r="O118" s="72">
        <v>11.731400000000001</v>
      </c>
      <c r="P118" s="54" t="s">
        <v>78</v>
      </c>
      <c r="Q118" s="51"/>
      <c r="R118" s="73"/>
      <c r="S118" s="151"/>
      <c r="T118" s="51" t="s">
        <v>58</v>
      </c>
      <c r="U118" s="51" t="s">
        <v>158</v>
      </c>
      <c r="V118" s="51" t="s">
        <v>91</v>
      </c>
      <c r="W118" s="49" t="s">
        <v>58</v>
      </c>
    </row>
    <row r="119" spans="2:23" ht="13.5" customHeight="1" x14ac:dyDescent="0.2">
      <c r="B119" s="31" t="s">
        <v>43</v>
      </c>
      <c r="C119" s="74" t="s">
        <v>179</v>
      </c>
      <c r="D119" s="32" t="s">
        <v>44</v>
      </c>
      <c r="E119" s="33">
        <v>43819</v>
      </c>
      <c r="F119" s="33">
        <v>45597</v>
      </c>
      <c r="G119" s="85" t="s">
        <v>262</v>
      </c>
      <c r="H119" s="85">
        <v>45657</v>
      </c>
      <c r="I119" s="32" t="s">
        <v>46</v>
      </c>
      <c r="J119" s="15" t="s">
        <v>154</v>
      </c>
      <c r="K119" s="15" t="s">
        <v>48</v>
      </c>
      <c r="L119" s="38" t="s">
        <v>49</v>
      </c>
      <c r="M119" s="86">
        <f>366.45/365</f>
        <v>1.003972602739726</v>
      </c>
      <c r="N119" s="79" t="s">
        <v>50</v>
      </c>
      <c r="O119" s="39"/>
      <c r="P119" s="39"/>
      <c r="Q119" s="39" t="s">
        <v>160</v>
      </c>
      <c r="R119" s="156" t="s">
        <v>279</v>
      </c>
      <c r="S119" s="39"/>
      <c r="T119" s="32" t="s">
        <v>53</v>
      </c>
      <c r="U119" s="15" t="s">
        <v>54</v>
      </c>
      <c r="V119" s="32" t="s">
        <v>55</v>
      </c>
      <c r="W119" s="36" t="s">
        <v>263</v>
      </c>
    </row>
    <row r="120" spans="2:23" x14ac:dyDescent="0.2">
      <c r="B120" s="20"/>
      <c r="C120" s="15"/>
      <c r="D120" s="15" t="s">
        <v>57</v>
      </c>
      <c r="E120" s="37"/>
      <c r="F120" s="37"/>
      <c r="G120" s="37" t="s">
        <v>58</v>
      </c>
      <c r="H120" s="37" t="s">
        <v>58</v>
      </c>
      <c r="I120" s="63"/>
      <c r="J120" s="15" t="s">
        <v>162</v>
      </c>
      <c r="K120" s="15" t="s">
        <v>48</v>
      </c>
      <c r="L120" s="38" t="s">
        <v>49</v>
      </c>
      <c r="M120" s="16">
        <v>0</v>
      </c>
      <c r="N120" s="79" t="s">
        <v>50</v>
      </c>
      <c r="O120" s="39"/>
      <c r="P120" s="39"/>
      <c r="Q120" s="39"/>
      <c r="R120" s="153"/>
      <c r="S120" s="39"/>
      <c r="T120" s="15" t="s">
        <v>58</v>
      </c>
      <c r="U120" s="15" t="s">
        <v>54</v>
      </c>
      <c r="V120" s="15" t="s">
        <v>55</v>
      </c>
      <c r="W120" s="40" t="s">
        <v>58</v>
      </c>
    </row>
    <row r="121" spans="2:23" x14ac:dyDescent="0.2">
      <c r="B121" s="20"/>
      <c r="C121" s="15"/>
      <c r="D121" s="38" t="s">
        <v>60</v>
      </c>
      <c r="E121" s="37"/>
      <c r="F121" s="37"/>
      <c r="G121" s="37" t="s">
        <v>58</v>
      </c>
      <c r="H121" s="37" t="s">
        <v>58</v>
      </c>
      <c r="I121" s="63"/>
      <c r="J121" s="15" t="s">
        <v>154</v>
      </c>
      <c r="K121" s="15" t="s">
        <v>48</v>
      </c>
      <c r="L121" s="38" t="s">
        <v>49</v>
      </c>
      <c r="M121" s="16">
        <v>0</v>
      </c>
      <c r="N121" s="79" t="s">
        <v>50</v>
      </c>
      <c r="O121" s="39"/>
      <c r="P121" s="39"/>
      <c r="Q121" s="39"/>
      <c r="R121" s="153"/>
      <c r="S121" s="39"/>
      <c r="T121" s="15" t="s">
        <v>58</v>
      </c>
      <c r="U121" s="15" t="s">
        <v>54</v>
      </c>
      <c r="V121" s="15" t="s">
        <v>55</v>
      </c>
      <c r="W121" s="40" t="s">
        <v>58</v>
      </c>
    </row>
    <row r="122" spans="2:23" x14ac:dyDescent="0.2">
      <c r="B122" s="20"/>
      <c r="C122" s="15"/>
      <c r="D122" s="15" t="s">
        <v>61</v>
      </c>
      <c r="E122" s="37"/>
      <c r="F122" s="37"/>
      <c r="G122" s="37" t="s">
        <v>58</v>
      </c>
      <c r="H122" s="37" t="s">
        <v>58</v>
      </c>
      <c r="I122" s="63"/>
      <c r="J122" s="15" t="s">
        <v>126</v>
      </c>
      <c r="K122" s="15" t="s">
        <v>48</v>
      </c>
      <c r="L122" s="38" t="s">
        <v>49</v>
      </c>
      <c r="M122" s="16">
        <v>0</v>
      </c>
      <c r="N122" s="79" t="s">
        <v>50</v>
      </c>
      <c r="O122" s="39"/>
      <c r="P122" s="39"/>
      <c r="Q122" s="39"/>
      <c r="R122" s="153"/>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63"/>
      <c r="J123" s="15" t="s">
        <v>126</v>
      </c>
      <c r="K123" s="15" t="s">
        <v>48</v>
      </c>
      <c r="L123" s="38" t="s">
        <v>49</v>
      </c>
      <c r="M123" s="16">
        <v>0</v>
      </c>
      <c r="N123" s="79" t="s">
        <v>50</v>
      </c>
      <c r="O123" s="39"/>
      <c r="P123" s="39"/>
      <c r="Q123" s="39"/>
      <c r="R123" s="153"/>
      <c r="S123" s="39"/>
      <c r="T123" s="15" t="s">
        <v>58</v>
      </c>
      <c r="U123" s="15" t="s">
        <v>54</v>
      </c>
      <c r="V123" s="15" t="s">
        <v>55</v>
      </c>
      <c r="W123" s="40" t="s">
        <v>58</v>
      </c>
    </row>
    <row r="124" spans="2:23" x14ac:dyDescent="0.2">
      <c r="B124" s="20"/>
      <c r="C124" s="15"/>
      <c r="D124" s="15" t="s">
        <v>71</v>
      </c>
      <c r="E124" s="37"/>
      <c r="F124" s="37"/>
      <c r="G124" s="37" t="s">
        <v>58</v>
      </c>
      <c r="H124" s="37" t="s">
        <v>58</v>
      </c>
      <c r="I124" s="63"/>
      <c r="J124" s="15" t="s">
        <v>163</v>
      </c>
      <c r="K124" s="15" t="s">
        <v>73</v>
      </c>
      <c r="L124" s="38" t="s">
        <v>49</v>
      </c>
      <c r="M124" s="16">
        <v>0</v>
      </c>
      <c r="N124" s="79" t="s">
        <v>50</v>
      </c>
      <c r="O124" s="39"/>
      <c r="P124" s="39"/>
      <c r="Q124" s="39"/>
      <c r="R124" s="154"/>
      <c r="S124" s="39"/>
      <c r="T124" s="15" t="s">
        <v>58</v>
      </c>
      <c r="U124" s="15" t="s">
        <v>54</v>
      </c>
      <c r="V124" s="63" t="s">
        <v>55</v>
      </c>
      <c r="W124" s="40" t="s">
        <v>58</v>
      </c>
    </row>
    <row r="125" spans="2:23" ht="13.5" customHeight="1" x14ac:dyDescent="0.2">
      <c r="B125" s="20"/>
      <c r="C125" s="15"/>
      <c r="D125" s="38" t="s">
        <v>44</v>
      </c>
      <c r="E125" s="37"/>
      <c r="F125" s="37"/>
      <c r="G125" s="85">
        <v>45658</v>
      </c>
      <c r="H125" s="85">
        <v>46387</v>
      </c>
      <c r="I125" s="63"/>
      <c r="J125" s="15" t="s">
        <v>164</v>
      </c>
      <c r="K125" s="15" t="s">
        <v>48</v>
      </c>
      <c r="L125" s="38" t="s">
        <v>49</v>
      </c>
      <c r="M125" s="86">
        <f>366.45/365</f>
        <v>1.003972602739726</v>
      </c>
      <c r="N125" s="79" t="s">
        <v>50</v>
      </c>
      <c r="O125" s="39"/>
      <c r="P125" s="39"/>
      <c r="Q125" s="39" t="s">
        <v>160</v>
      </c>
      <c r="R125" s="156" t="s">
        <v>279</v>
      </c>
      <c r="S125" s="39"/>
      <c r="T125" s="15" t="s">
        <v>58</v>
      </c>
      <c r="U125" s="15" t="s">
        <v>54</v>
      </c>
      <c r="V125" s="15" t="s">
        <v>55</v>
      </c>
      <c r="W125" s="40"/>
    </row>
    <row r="126" spans="2:23" x14ac:dyDescent="0.2">
      <c r="B126" s="20"/>
      <c r="C126" s="15"/>
      <c r="D126" s="15" t="s">
        <v>57</v>
      </c>
      <c r="E126" s="37"/>
      <c r="F126" s="37"/>
      <c r="G126" s="37" t="s">
        <v>58</v>
      </c>
      <c r="H126" s="37" t="s">
        <v>58</v>
      </c>
      <c r="I126" s="63"/>
      <c r="J126" s="15" t="s">
        <v>165</v>
      </c>
      <c r="K126" s="15" t="s">
        <v>48</v>
      </c>
      <c r="L126" s="38" t="s">
        <v>49</v>
      </c>
      <c r="M126" s="16">
        <v>0</v>
      </c>
      <c r="N126" s="79" t="s">
        <v>50</v>
      </c>
      <c r="O126" s="39"/>
      <c r="P126" s="39"/>
      <c r="Q126" s="39"/>
      <c r="R126" s="153"/>
      <c r="S126" s="39"/>
      <c r="T126" s="15" t="s">
        <v>58</v>
      </c>
      <c r="U126" s="15" t="s">
        <v>54</v>
      </c>
      <c r="V126" s="15" t="s">
        <v>55</v>
      </c>
      <c r="W126" s="40"/>
    </row>
    <row r="127" spans="2:23" ht="15" customHeight="1" x14ac:dyDescent="0.2">
      <c r="B127" s="20"/>
      <c r="C127" s="15"/>
      <c r="D127" s="38" t="s">
        <v>60</v>
      </c>
      <c r="E127" s="37"/>
      <c r="F127" s="37"/>
      <c r="G127" s="37" t="s">
        <v>58</v>
      </c>
      <c r="H127" s="37" t="s">
        <v>58</v>
      </c>
      <c r="I127" s="63"/>
      <c r="J127" s="15" t="s">
        <v>164</v>
      </c>
      <c r="K127" s="15" t="s">
        <v>48</v>
      </c>
      <c r="L127" s="38" t="s">
        <v>49</v>
      </c>
      <c r="M127" s="16">
        <v>0</v>
      </c>
      <c r="N127" s="79" t="s">
        <v>50</v>
      </c>
      <c r="O127" s="39"/>
      <c r="P127" s="39"/>
      <c r="Q127" s="39"/>
      <c r="R127" s="153"/>
      <c r="S127" s="39"/>
      <c r="T127" s="15" t="s">
        <v>58</v>
      </c>
      <c r="U127" s="15" t="s">
        <v>54</v>
      </c>
      <c r="V127" s="15" t="s">
        <v>55</v>
      </c>
      <c r="W127" s="40"/>
    </row>
    <row r="128" spans="2:23" ht="12.75" customHeight="1" x14ac:dyDescent="0.2">
      <c r="B128" s="20"/>
      <c r="C128" s="15"/>
      <c r="D128" s="15" t="s">
        <v>61</v>
      </c>
      <c r="E128" s="37"/>
      <c r="F128" s="37"/>
      <c r="G128" s="37" t="s">
        <v>58</v>
      </c>
      <c r="H128" s="37" t="s">
        <v>58</v>
      </c>
      <c r="I128" s="63"/>
      <c r="J128" s="15" t="s">
        <v>166</v>
      </c>
      <c r="K128" s="15" t="s">
        <v>48</v>
      </c>
      <c r="L128" s="38" t="s">
        <v>49</v>
      </c>
      <c r="M128" s="16">
        <v>0</v>
      </c>
      <c r="N128" s="79" t="s">
        <v>50</v>
      </c>
      <c r="O128" s="39"/>
      <c r="P128" s="39"/>
      <c r="Q128" s="39"/>
      <c r="R128" s="153"/>
      <c r="S128" s="39"/>
      <c r="T128" s="15" t="s">
        <v>58</v>
      </c>
      <c r="U128" s="15" t="s">
        <v>54</v>
      </c>
      <c r="V128" s="15" t="s">
        <v>55</v>
      </c>
      <c r="W128" s="40"/>
    </row>
    <row r="129" spans="2:23" x14ac:dyDescent="0.2">
      <c r="B129" s="20"/>
      <c r="C129" s="15"/>
      <c r="D129" s="15" t="s">
        <v>63</v>
      </c>
      <c r="E129" s="37"/>
      <c r="F129" s="37"/>
      <c r="G129" s="37" t="s">
        <v>58</v>
      </c>
      <c r="H129" s="37" t="s">
        <v>58</v>
      </c>
      <c r="I129" s="63"/>
      <c r="J129" s="15" t="s">
        <v>166</v>
      </c>
      <c r="K129" s="15" t="s">
        <v>48</v>
      </c>
      <c r="L129" s="38" t="s">
        <v>49</v>
      </c>
      <c r="M129" s="16">
        <v>0</v>
      </c>
      <c r="N129" s="79" t="s">
        <v>50</v>
      </c>
      <c r="O129" s="39"/>
      <c r="P129" s="39"/>
      <c r="Q129" s="39"/>
      <c r="R129" s="153"/>
      <c r="S129" s="39"/>
      <c r="T129" s="15" t="s">
        <v>58</v>
      </c>
      <c r="U129" s="15" t="s">
        <v>54</v>
      </c>
      <c r="V129" s="15" t="s">
        <v>55</v>
      </c>
      <c r="W129" s="40"/>
    </row>
    <row r="130" spans="2:23" x14ac:dyDescent="0.2">
      <c r="B130" s="20"/>
      <c r="C130" s="15"/>
      <c r="D130" s="15" t="s">
        <v>71</v>
      </c>
      <c r="E130" s="37"/>
      <c r="F130" s="37"/>
      <c r="G130" s="37" t="s">
        <v>58</v>
      </c>
      <c r="H130" s="37" t="s">
        <v>58</v>
      </c>
      <c r="I130" s="63"/>
      <c r="J130" s="15" t="s">
        <v>167</v>
      </c>
      <c r="K130" s="15" t="s">
        <v>73</v>
      </c>
      <c r="L130" s="38" t="s">
        <v>49</v>
      </c>
      <c r="M130" s="16">
        <v>0</v>
      </c>
      <c r="N130" s="79" t="s">
        <v>50</v>
      </c>
      <c r="O130" s="39"/>
      <c r="P130" s="39"/>
      <c r="Q130" s="39"/>
      <c r="R130" s="154"/>
      <c r="S130" s="39"/>
      <c r="T130" s="15" t="s">
        <v>58</v>
      </c>
      <c r="U130" s="15" t="s">
        <v>54</v>
      </c>
      <c r="V130" s="15" t="s">
        <v>55</v>
      </c>
      <c r="W130" s="40"/>
    </row>
    <row r="131" spans="2:23" ht="13.5" customHeight="1" x14ac:dyDescent="0.2">
      <c r="B131" s="20"/>
      <c r="C131" s="15"/>
      <c r="D131" s="38" t="s">
        <v>44</v>
      </c>
      <c r="E131" s="37"/>
      <c r="F131" s="37"/>
      <c r="G131" s="85">
        <v>46388</v>
      </c>
      <c r="H131" s="85">
        <v>46752</v>
      </c>
      <c r="I131" s="63"/>
      <c r="J131" s="15" t="s">
        <v>154</v>
      </c>
      <c r="K131" s="15" t="s">
        <v>48</v>
      </c>
      <c r="L131" s="38" t="s">
        <v>49</v>
      </c>
      <c r="M131" s="86">
        <f>366.45/365</f>
        <v>1.003972602739726</v>
      </c>
      <c r="N131" s="79" t="s">
        <v>50</v>
      </c>
      <c r="O131" s="39"/>
      <c r="P131" s="39"/>
      <c r="Q131" s="39" t="s">
        <v>160</v>
      </c>
      <c r="R131" s="156" t="s">
        <v>279</v>
      </c>
      <c r="S131" s="39"/>
      <c r="T131" s="15" t="s">
        <v>58</v>
      </c>
      <c r="U131" s="15" t="s">
        <v>54</v>
      </c>
      <c r="V131" s="15" t="s">
        <v>55</v>
      </c>
      <c r="W131" s="40"/>
    </row>
    <row r="132" spans="2:23" x14ac:dyDescent="0.2">
      <c r="B132" s="20"/>
      <c r="C132" s="15"/>
      <c r="D132" s="15" t="s">
        <v>57</v>
      </c>
      <c r="E132" s="37"/>
      <c r="F132" s="37"/>
      <c r="G132" s="37" t="s">
        <v>58</v>
      </c>
      <c r="H132" s="37" t="s">
        <v>58</v>
      </c>
      <c r="I132" s="63"/>
      <c r="J132" s="15" t="s">
        <v>162</v>
      </c>
      <c r="K132" s="15" t="s">
        <v>48</v>
      </c>
      <c r="L132" s="38" t="s">
        <v>49</v>
      </c>
      <c r="M132" s="16">
        <v>0</v>
      </c>
      <c r="N132" s="79" t="s">
        <v>50</v>
      </c>
      <c r="O132" s="39"/>
      <c r="P132" s="39"/>
      <c r="Q132" s="15"/>
      <c r="R132" s="153"/>
      <c r="S132" s="39"/>
      <c r="T132" s="15" t="s">
        <v>58</v>
      </c>
      <c r="U132" s="15" t="s">
        <v>54</v>
      </c>
      <c r="V132" s="15" t="s">
        <v>55</v>
      </c>
      <c r="W132" s="40"/>
    </row>
    <row r="133" spans="2:23" x14ac:dyDescent="0.2">
      <c r="B133" s="20"/>
      <c r="C133" s="15"/>
      <c r="D133" s="38" t="s">
        <v>60</v>
      </c>
      <c r="E133" s="37"/>
      <c r="F133" s="37"/>
      <c r="G133" s="37" t="s">
        <v>58</v>
      </c>
      <c r="H133" s="37" t="s">
        <v>58</v>
      </c>
      <c r="I133" s="15"/>
      <c r="J133" s="15" t="s">
        <v>154</v>
      </c>
      <c r="K133" s="15" t="s">
        <v>48</v>
      </c>
      <c r="L133" s="38" t="s">
        <v>49</v>
      </c>
      <c r="M133" s="16">
        <v>0</v>
      </c>
      <c r="N133" s="79" t="s">
        <v>50</v>
      </c>
      <c r="O133" s="39"/>
      <c r="P133" s="39"/>
      <c r="Q133" s="15"/>
      <c r="R133" s="153"/>
      <c r="S133" s="39"/>
      <c r="T133" s="15" t="s">
        <v>58</v>
      </c>
      <c r="U133" s="15" t="s">
        <v>54</v>
      </c>
      <c r="V133" s="15" t="s">
        <v>55</v>
      </c>
      <c r="W133" s="40"/>
    </row>
    <row r="134" spans="2:23" ht="12.75" customHeight="1" x14ac:dyDescent="0.2">
      <c r="B134" s="20"/>
      <c r="C134" s="15"/>
      <c r="D134" s="15" t="s">
        <v>61</v>
      </c>
      <c r="E134" s="37"/>
      <c r="F134" s="37"/>
      <c r="G134" s="37" t="s">
        <v>58</v>
      </c>
      <c r="H134" s="37" t="s">
        <v>58</v>
      </c>
      <c r="I134" s="63"/>
      <c r="J134" s="15" t="s">
        <v>126</v>
      </c>
      <c r="K134" s="15" t="s">
        <v>48</v>
      </c>
      <c r="L134" s="38" t="s">
        <v>49</v>
      </c>
      <c r="M134" s="16">
        <v>0</v>
      </c>
      <c r="N134" s="79" t="s">
        <v>50</v>
      </c>
      <c r="O134" s="39"/>
      <c r="P134" s="39"/>
      <c r="Q134" s="15"/>
      <c r="R134" s="153"/>
      <c r="S134" s="39"/>
      <c r="T134" s="15" t="s">
        <v>58</v>
      </c>
      <c r="U134" s="15" t="s">
        <v>54</v>
      </c>
      <c r="V134" s="15" t="s">
        <v>55</v>
      </c>
      <c r="W134" s="40"/>
    </row>
    <row r="135" spans="2:23" x14ac:dyDescent="0.2">
      <c r="B135" s="20"/>
      <c r="C135" s="15"/>
      <c r="D135" s="15" t="s">
        <v>63</v>
      </c>
      <c r="E135" s="37"/>
      <c r="F135" s="37"/>
      <c r="G135" s="37" t="s">
        <v>58</v>
      </c>
      <c r="H135" s="37" t="s">
        <v>58</v>
      </c>
      <c r="I135" s="63"/>
      <c r="J135" s="15" t="s">
        <v>126</v>
      </c>
      <c r="K135" s="15" t="s">
        <v>48</v>
      </c>
      <c r="L135" s="38" t="s">
        <v>49</v>
      </c>
      <c r="M135" s="16">
        <v>0</v>
      </c>
      <c r="N135" s="79" t="s">
        <v>50</v>
      </c>
      <c r="O135" s="39"/>
      <c r="P135" s="39"/>
      <c r="Q135" s="15"/>
      <c r="R135" s="153"/>
      <c r="S135" s="39"/>
      <c r="T135" s="15" t="s">
        <v>58</v>
      </c>
      <c r="U135" s="15" t="s">
        <v>54</v>
      </c>
      <c r="V135" s="15" t="s">
        <v>55</v>
      </c>
      <c r="W135" s="40"/>
    </row>
    <row r="136" spans="2:23" x14ac:dyDescent="0.2">
      <c r="B136" s="20"/>
      <c r="C136" s="15"/>
      <c r="D136" s="15" t="s">
        <v>71</v>
      </c>
      <c r="E136" s="37"/>
      <c r="F136" s="37"/>
      <c r="G136" s="37" t="s">
        <v>58</v>
      </c>
      <c r="H136" s="37" t="s">
        <v>58</v>
      </c>
      <c r="I136" s="15"/>
      <c r="J136" s="15" t="s">
        <v>163</v>
      </c>
      <c r="K136" s="15" t="s">
        <v>73</v>
      </c>
      <c r="L136" s="38" t="s">
        <v>49</v>
      </c>
      <c r="M136" s="16">
        <v>0</v>
      </c>
      <c r="N136" s="79" t="s">
        <v>50</v>
      </c>
      <c r="O136" s="39"/>
      <c r="P136" s="39"/>
      <c r="Q136" s="15"/>
      <c r="R136" s="154"/>
      <c r="S136" s="39"/>
      <c r="T136" s="15" t="s">
        <v>58</v>
      </c>
      <c r="U136" s="15" t="s">
        <v>54</v>
      </c>
      <c r="V136" s="15" t="s">
        <v>55</v>
      </c>
      <c r="W136" s="40"/>
    </row>
    <row r="137" spans="2:23" x14ac:dyDescent="0.2">
      <c r="B137" s="43"/>
      <c r="C137" s="44"/>
      <c r="D137" s="44" t="s">
        <v>74</v>
      </c>
      <c r="E137" s="45"/>
      <c r="F137" s="45"/>
      <c r="G137" s="45">
        <v>43831</v>
      </c>
      <c r="H137" s="45" t="s">
        <v>58</v>
      </c>
      <c r="I137" s="44"/>
      <c r="J137" s="47" t="s">
        <v>75</v>
      </c>
      <c r="K137" s="44"/>
      <c r="L137" s="44" t="s">
        <v>76</v>
      </c>
      <c r="M137" s="47"/>
      <c r="N137" s="48"/>
      <c r="O137" s="48" t="s">
        <v>168</v>
      </c>
      <c r="P137" s="48" t="s">
        <v>78</v>
      </c>
      <c r="Q137" s="44"/>
      <c r="R137" s="44"/>
      <c r="S137" s="149" t="s">
        <v>169</v>
      </c>
      <c r="T137" s="44" t="s">
        <v>58</v>
      </c>
      <c r="U137" s="44" t="s">
        <v>54</v>
      </c>
      <c r="V137" s="44" t="s">
        <v>79</v>
      </c>
      <c r="W137" s="49" t="s">
        <v>80</v>
      </c>
    </row>
    <row r="138" spans="2:23" x14ac:dyDescent="0.2">
      <c r="B138" s="43"/>
      <c r="C138" s="44"/>
      <c r="D138" s="44" t="s">
        <v>81</v>
      </c>
      <c r="E138" s="45"/>
      <c r="F138" s="45"/>
      <c r="G138" s="45" t="s">
        <v>58</v>
      </c>
      <c r="H138" s="45" t="s">
        <v>58</v>
      </c>
      <c r="I138" s="44"/>
      <c r="J138" s="47" t="s">
        <v>58</v>
      </c>
      <c r="K138" s="44"/>
      <c r="L138" s="44" t="s">
        <v>76</v>
      </c>
      <c r="M138" s="47"/>
      <c r="N138" s="48"/>
      <c r="O138" s="48" t="s">
        <v>168</v>
      </c>
      <c r="P138" s="48" t="s">
        <v>78</v>
      </c>
      <c r="Q138" s="44"/>
      <c r="R138" s="44"/>
      <c r="S138" s="150"/>
      <c r="T138" s="44" t="s">
        <v>58</v>
      </c>
      <c r="U138" s="44" t="s">
        <v>54</v>
      </c>
      <c r="V138" s="44" t="s">
        <v>79</v>
      </c>
      <c r="W138" s="49" t="s">
        <v>58</v>
      </c>
    </row>
    <row r="139" spans="2:23" x14ac:dyDescent="0.2">
      <c r="B139" s="43"/>
      <c r="C139" s="44"/>
      <c r="D139" s="44" t="s">
        <v>82</v>
      </c>
      <c r="E139" s="45"/>
      <c r="F139" s="45"/>
      <c r="G139" s="45" t="s">
        <v>58</v>
      </c>
      <c r="H139" s="45" t="s">
        <v>58</v>
      </c>
      <c r="I139" s="44"/>
      <c r="J139" s="47" t="s">
        <v>58</v>
      </c>
      <c r="K139" s="44"/>
      <c r="L139" s="44" t="s">
        <v>76</v>
      </c>
      <c r="M139" s="47"/>
      <c r="N139" s="48"/>
      <c r="O139" s="48" t="s">
        <v>170</v>
      </c>
      <c r="P139" s="48" t="s">
        <v>78</v>
      </c>
      <c r="Q139" s="44"/>
      <c r="R139" s="44"/>
      <c r="S139" s="150"/>
      <c r="T139" s="44" t="s">
        <v>58</v>
      </c>
      <c r="U139" s="44" t="s">
        <v>54</v>
      </c>
      <c r="V139" s="44" t="s">
        <v>79</v>
      </c>
      <c r="W139" s="49" t="s">
        <v>58</v>
      </c>
    </row>
    <row r="140" spans="2:23" x14ac:dyDescent="0.2">
      <c r="B140" s="43"/>
      <c r="C140" s="44"/>
      <c r="D140" s="44" t="s">
        <v>84</v>
      </c>
      <c r="E140" s="45"/>
      <c r="F140" s="45"/>
      <c r="G140" s="45" t="s">
        <v>58</v>
      </c>
      <c r="H140" s="45" t="s">
        <v>58</v>
      </c>
      <c r="I140" s="44"/>
      <c r="J140" s="47" t="s">
        <v>58</v>
      </c>
      <c r="K140" s="44"/>
      <c r="L140" s="44" t="s">
        <v>76</v>
      </c>
      <c r="M140" s="47"/>
      <c r="N140" s="48"/>
      <c r="O140" s="48" t="s">
        <v>168</v>
      </c>
      <c r="P140" s="48" t="s">
        <v>78</v>
      </c>
      <c r="Q140" s="44"/>
      <c r="R140" s="44"/>
      <c r="S140" s="150"/>
      <c r="T140" s="44" t="s">
        <v>58</v>
      </c>
      <c r="U140" s="44" t="s">
        <v>54</v>
      </c>
      <c r="V140" s="44" t="s">
        <v>79</v>
      </c>
      <c r="W140" s="49" t="s">
        <v>58</v>
      </c>
    </row>
    <row r="141" spans="2:23" ht="25.5" x14ac:dyDescent="0.2">
      <c r="B141" s="43"/>
      <c r="C141" s="44"/>
      <c r="D141" s="44" t="s">
        <v>85</v>
      </c>
      <c r="E141" s="45"/>
      <c r="F141" s="45"/>
      <c r="G141" s="45" t="s">
        <v>45</v>
      </c>
      <c r="H141" s="45" t="s">
        <v>58</v>
      </c>
      <c r="I141" s="44"/>
      <c r="J141" s="47" t="s">
        <v>58</v>
      </c>
      <c r="K141" s="44"/>
      <c r="L141" s="44" t="s">
        <v>76</v>
      </c>
      <c r="M141" s="47"/>
      <c r="N141" s="48"/>
      <c r="O141" s="48" t="s">
        <v>170</v>
      </c>
      <c r="P141" s="48" t="s">
        <v>78</v>
      </c>
      <c r="Q141" s="44"/>
      <c r="R141" s="44"/>
      <c r="S141" s="150"/>
      <c r="T141" s="44" t="s">
        <v>58</v>
      </c>
      <c r="U141" s="44" t="s">
        <v>54</v>
      </c>
      <c r="V141" s="44" t="s">
        <v>79</v>
      </c>
      <c r="W141" s="71" t="s">
        <v>171</v>
      </c>
    </row>
    <row r="142" spans="2:23" x14ac:dyDescent="0.2">
      <c r="B142" s="43"/>
      <c r="C142" s="44"/>
      <c r="D142" s="44" t="s">
        <v>87</v>
      </c>
      <c r="E142" s="45"/>
      <c r="F142" s="45"/>
      <c r="G142" s="45" t="s">
        <v>58</v>
      </c>
      <c r="H142" s="45" t="s">
        <v>58</v>
      </c>
      <c r="I142" s="44"/>
      <c r="J142" s="47" t="s">
        <v>58</v>
      </c>
      <c r="K142" s="44"/>
      <c r="L142" s="44" t="s">
        <v>76</v>
      </c>
      <c r="M142" s="47"/>
      <c r="N142" s="48"/>
      <c r="O142" s="48" t="s">
        <v>170</v>
      </c>
      <c r="P142" s="48" t="s">
        <v>78</v>
      </c>
      <c r="Q142" s="44"/>
      <c r="R142" s="44"/>
      <c r="S142" s="150"/>
      <c r="T142" s="44" t="s">
        <v>58</v>
      </c>
      <c r="U142" s="44" t="s">
        <v>54</v>
      </c>
      <c r="V142" s="44" t="s">
        <v>79</v>
      </c>
      <c r="W142" s="49" t="s">
        <v>58</v>
      </c>
    </row>
    <row r="143" spans="2:23" ht="38.25" x14ac:dyDescent="0.2">
      <c r="B143" s="43"/>
      <c r="C143" s="44"/>
      <c r="D143" s="44" t="s">
        <v>88</v>
      </c>
      <c r="E143" s="45"/>
      <c r="F143" s="45"/>
      <c r="G143" s="45" t="s">
        <v>45</v>
      </c>
      <c r="H143" s="45" t="s">
        <v>58</v>
      </c>
      <c r="I143" s="44"/>
      <c r="J143" s="47" t="s">
        <v>58</v>
      </c>
      <c r="K143" s="44"/>
      <c r="L143" s="44" t="s">
        <v>76</v>
      </c>
      <c r="M143" s="47"/>
      <c r="N143" s="48"/>
      <c r="O143" s="48" t="s">
        <v>172</v>
      </c>
      <c r="P143" s="48" t="s">
        <v>78</v>
      </c>
      <c r="Q143" s="44"/>
      <c r="R143" s="44"/>
      <c r="S143" s="150"/>
      <c r="T143" s="44" t="s">
        <v>58</v>
      </c>
      <c r="U143" s="44" t="s">
        <v>54</v>
      </c>
      <c r="V143" s="44" t="s">
        <v>91</v>
      </c>
      <c r="W143" s="71" t="s">
        <v>173</v>
      </c>
    </row>
    <row r="144" spans="2:23" x14ac:dyDescent="0.2">
      <c r="B144" s="43"/>
      <c r="C144" s="44"/>
      <c r="D144" s="44" t="s">
        <v>93</v>
      </c>
      <c r="E144" s="45"/>
      <c r="F144" s="45"/>
      <c r="G144" s="45">
        <v>43831</v>
      </c>
      <c r="H144" s="45" t="s">
        <v>58</v>
      </c>
      <c r="I144" s="44"/>
      <c r="J144" s="47" t="s">
        <v>58</v>
      </c>
      <c r="K144" s="44"/>
      <c r="L144" s="44" t="s">
        <v>76</v>
      </c>
      <c r="M144" s="47"/>
      <c r="N144" s="48"/>
      <c r="O144" s="48" t="s">
        <v>174</v>
      </c>
      <c r="P144" s="48" t="s">
        <v>78</v>
      </c>
      <c r="Q144" s="44"/>
      <c r="R144" s="44"/>
      <c r="S144" s="150"/>
      <c r="T144" s="44" t="s">
        <v>58</v>
      </c>
      <c r="U144" s="44" t="s">
        <v>54</v>
      </c>
      <c r="V144" s="44" t="s">
        <v>91</v>
      </c>
      <c r="W144" s="49"/>
    </row>
    <row r="145" spans="2:23" x14ac:dyDescent="0.2">
      <c r="B145" s="43"/>
      <c r="C145" s="44"/>
      <c r="D145" s="44" t="s">
        <v>95</v>
      </c>
      <c r="E145" s="45"/>
      <c r="F145" s="45"/>
      <c r="G145" s="45" t="s">
        <v>45</v>
      </c>
      <c r="H145" s="45" t="s">
        <v>58</v>
      </c>
      <c r="I145" s="44"/>
      <c r="J145" s="47" t="s">
        <v>58</v>
      </c>
      <c r="K145" s="44"/>
      <c r="L145" s="44" t="s">
        <v>76</v>
      </c>
      <c r="M145" s="47"/>
      <c r="N145" s="48"/>
      <c r="O145" s="48" t="s">
        <v>175</v>
      </c>
      <c r="P145" s="48" t="s">
        <v>78</v>
      </c>
      <c r="Q145" s="44"/>
      <c r="R145" s="44"/>
      <c r="S145" s="150"/>
      <c r="T145" s="44" t="s">
        <v>58</v>
      </c>
      <c r="U145" s="44" t="s">
        <v>54</v>
      </c>
      <c r="V145" s="44" t="s">
        <v>91</v>
      </c>
      <c r="W145" s="49" t="s">
        <v>176</v>
      </c>
    </row>
    <row r="146" spans="2:23" ht="15" customHeight="1" x14ac:dyDescent="0.2">
      <c r="B146" s="43"/>
      <c r="C146" s="44"/>
      <c r="D146" s="44" t="s">
        <v>97</v>
      </c>
      <c r="E146" s="45"/>
      <c r="F146" s="45"/>
      <c r="G146" s="45">
        <v>43831</v>
      </c>
      <c r="H146" s="45" t="s">
        <v>58</v>
      </c>
      <c r="I146" s="44"/>
      <c r="J146" s="47" t="s">
        <v>58</v>
      </c>
      <c r="K146" s="44"/>
      <c r="L146" s="44" t="s">
        <v>76</v>
      </c>
      <c r="M146" s="47"/>
      <c r="N146" s="48"/>
      <c r="O146" s="48" t="s">
        <v>177</v>
      </c>
      <c r="P146" s="48" t="s">
        <v>78</v>
      </c>
      <c r="Q146" s="44"/>
      <c r="R146" s="44"/>
      <c r="S146" s="150"/>
      <c r="T146" s="44" t="s">
        <v>58</v>
      </c>
      <c r="U146" s="44" t="s">
        <v>54</v>
      </c>
      <c r="V146" s="44" t="s">
        <v>91</v>
      </c>
      <c r="W146" s="49"/>
    </row>
    <row r="147" spans="2:23" x14ac:dyDescent="0.2">
      <c r="B147" s="43"/>
      <c r="C147" s="44"/>
      <c r="D147" s="44" t="s">
        <v>99</v>
      </c>
      <c r="E147" s="45"/>
      <c r="F147" s="45"/>
      <c r="G147" s="45" t="s">
        <v>58</v>
      </c>
      <c r="H147" s="45" t="s">
        <v>58</v>
      </c>
      <c r="I147" s="44"/>
      <c r="J147" s="47" t="s">
        <v>58</v>
      </c>
      <c r="K147" s="44"/>
      <c r="L147" s="44" t="s">
        <v>76</v>
      </c>
      <c r="M147" s="47"/>
      <c r="N147" s="48"/>
      <c r="O147" s="48" t="s">
        <v>178</v>
      </c>
      <c r="P147" s="48" t="s">
        <v>78</v>
      </c>
      <c r="Q147" s="44"/>
      <c r="R147" s="44"/>
      <c r="S147" s="150"/>
      <c r="T147" s="44" t="s">
        <v>58</v>
      </c>
      <c r="U147" s="44" t="s">
        <v>54</v>
      </c>
      <c r="V147" s="44" t="s">
        <v>91</v>
      </c>
      <c r="W147" s="49"/>
    </row>
    <row r="148" spans="2:23" ht="12.75" customHeight="1" thickBot="1" x14ac:dyDescent="0.25">
      <c r="B148" s="50"/>
      <c r="C148" s="51"/>
      <c r="D148" s="51" t="s">
        <v>100</v>
      </c>
      <c r="E148" s="52"/>
      <c r="F148" s="52"/>
      <c r="G148" s="52" t="s">
        <v>58</v>
      </c>
      <c r="H148" s="52" t="s">
        <v>58</v>
      </c>
      <c r="I148" s="51"/>
      <c r="J148" s="53" t="s">
        <v>58</v>
      </c>
      <c r="K148" s="51"/>
      <c r="L148" s="51" t="s">
        <v>76</v>
      </c>
      <c r="M148" s="53"/>
      <c r="N148" s="54"/>
      <c r="O148" s="54" t="s">
        <v>178</v>
      </c>
      <c r="P148" s="54" t="s">
        <v>78</v>
      </c>
      <c r="Q148" s="51"/>
      <c r="R148" s="51"/>
      <c r="S148" s="151"/>
      <c r="T148" s="51" t="s">
        <v>58</v>
      </c>
      <c r="U148" s="51" t="s">
        <v>54</v>
      </c>
      <c r="V148" s="51" t="s">
        <v>91</v>
      </c>
      <c r="W148" s="55"/>
    </row>
    <row r="149" spans="2:23" x14ac:dyDescent="0.2">
      <c r="B149" s="31" t="s">
        <v>43</v>
      </c>
      <c r="C149" s="74" t="s">
        <v>185</v>
      </c>
      <c r="D149" s="32" t="s">
        <v>60</v>
      </c>
      <c r="E149" s="33">
        <v>43733</v>
      </c>
      <c r="F149" s="33">
        <v>43810</v>
      </c>
      <c r="G149" s="33" t="s">
        <v>180</v>
      </c>
      <c r="H149" s="33">
        <v>45565</v>
      </c>
      <c r="I149" s="32" t="s">
        <v>46</v>
      </c>
      <c r="J149" s="56">
        <v>0</v>
      </c>
      <c r="K149" s="32" t="s">
        <v>48</v>
      </c>
      <c r="L149" s="32" t="s">
        <v>49</v>
      </c>
      <c r="M149" s="56">
        <v>0</v>
      </c>
      <c r="N149" s="35" t="s">
        <v>50</v>
      </c>
      <c r="O149" s="57"/>
      <c r="P149" s="35"/>
      <c r="Q149" s="114" t="s">
        <v>181</v>
      </c>
      <c r="R149" s="102" t="s">
        <v>156</v>
      </c>
      <c r="S149" s="32"/>
      <c r="T149" s="32" t="s">
        <v>53</v>
      </c>
      <c r="U149" s="32" t="s">
        <v>54</v>
      </c>
      <c r="V149" s="32" t="s">
        <v>55</v>
      </c>
      <c r="W149" s="36" t="s">
        <v>182</v>
      </c>
    </row>
    <row r="150" spans="2:23" x14ac:dyDescent="0.2">
      <c r="B150" s="20"/>
      <c r="C150" s="15"/>
      <c r="D150" s="15" t="s">
        <v>61</v>
      </c>
      <c r="E150" s="37"/>
      <c r="F150" s="37"/>
      <c r="G150" s="37">
        <v>43739</v>
      </c>
      <c r="H150" s="37" t="s">
        <v>58</v>
      </c>
      <c r="I150" s="15"/>
      <c r="J150" s="16">
        <f>J149/4</f>
        <v>0</v>
      </c>
      <c r="K150" s="15" t="s">
        <v>48</v>
      </c>
      <c r="L150" s="15" t="s">
        <v>49</v>
      </c>
      <c r="M150" s="16">
        <v>0</v>
      </c>
      <c r="N150" s="39" t="s">
        <v>50</v>
      </c>
      <c r="O150" s="19"/>
      <c r="P150" s="39"/>
      <c r="Q150" s="88"/>
      <c r="R150" s="87"/>
      <c r="S150" s="15"/>
      <c r="T150" s="15" t="s">
        <v>58</v>
      </c>
      <c r="U150" s="15" t="s">
        <v>54</v>
      </c>
      <c r="V150" s="15" t="s">
        <v>55</v>
      </c>
      <c r="W150" s="40"/>
    </row>
    <row r="151" spans="2:23" x14ac:dyDescent="0.2">
      <c r="B151" s="20"/>
      <c r="C151" s="15"/>
      <c r="D151" s="15" t="s">
        <v>44</v>
      </c>
      <c r="E151" s="37"/>
      <c r="F151" s="37"/>
      <c r="G151" s="37" t="s">
        <v>58</v>
      </c>
      <c r="H151" s="37" t="s">
        <v>58</v>
      </c>
      <c r="I151" s="15"/>
      <c r="J151" s="16">
        <f>J149</f>
        <v>0</v>
      </c>
      <c r="K151" s="15" t="s">
        <v>48</v>
      </c>
      <c r="L151" s="15" t="s">
        <v>49</v>
      </c>
      <c r="M151" s="16">
        <v>0</v>
      </c>
      <c r="N151" s="39" t="s">
        <v>50</v>
      </c>
      <c r="O151" s="19"/>
      <c r="P151" s="39"/>
      <c r="Q151" s="88"/>
      <c r="R151" s="87"/>
      <c r="S151" s="15"/>
      <c r="T151" s="15" t="s">
        <v>58</v>
      </c>
      <c r="U151" s="15" t="s">
        <v>54</v>
      </c>
      <c r="V151" s="15" t="s">
        <v>55</v>
      </c>
      <c r="W151" s="40"/>
    </row>
    <row r="152" spans="2:23" x14ac:dyDescent="0.2">
      <c r="B152" s="20"/>
      <c r="C152" s="15"/>
      <c r="D152" s="15" t="s">
        <v>63</v>
      </c>
      <c r="E152" s="37"/>
      <c r="F152" s="37"/>
      <c r="G152" s="37" t="s">
        <v>58</v>
      </c>
      <c r="H152" s="37" t="s">
        <v>58</v>
      </c>
      <c r="I152" s="15"/>
      <c r="J152" s="16">
        <f>J150</f>
        <v>0</v>
      </c>
      <c r="K152" s="15" t="s">
        <v>48</v>
      </c>
      <c r="L152" s="15" t="s">
        <v>49</v>
      </c>
      <c r="M152" s="16">
        <v>0</v>
      </c>
      <c r="N152" s="39" t="s">
        <v>50</v>
      </c>
      <c r="O152" s="19"/>
      <c r="P152" s="39"/>
      <c r="Q152" s="88"/>
      <c r="R152" s="87"/>
      <c r="S152" s="15"/>
      <c r="T152" s="15" t="s">
        <v>58</v>
      </c>
      <c r="U152" s="15" t="s">
        <v>54</v>
      </c>
      <c r="V152" s="15" t="s">
        <v>55</v>
      </c>
      <c r="W152" s="40"/>
    </row>
    <row r="153" spans="2:23" ht="12.75" customHeight="1" x14ac:dyDescent="0.2">
      <c r="B153" s="20"/>
      <c r="C153" s="15"/>
      <c r="D153" s="15" t="s">
        <v>110</v>
      </c>
      <c r="E153" s="37"/>
      <c r="F153" s="62"/>
      <c r="G153" s="37" t="s">
        <v>180</v>
      </c>
      <c r="H153" s="37" t="s">
        <v>58</v>
      </c>
      <c r="I153" s="15"/>
      <c r="J153" s="16">
        <f>J152*2</f>
        <v>0</v>
      </c>
      <c r="K153" s="15" t="s">
        <v>48</v>
      </c>
      <c r="L153" s="15" t="s">
        <v>49</v>
      </c>
      <c r="M153" s="16">
        <v>0</v>
      </c>
      <c r="N153" s="39" t="s">
        <v>50</v>
      </c>
      <c r="O153" s="19"/>
      <c r="P153" s="39"/>
      <c r="Q153" s="88"/>
      <c r="R153" s="87"/>
      <c r="S153" s="63"/>
      <c r="T153" s="15" t="s">
        <v>58</v>
      </c>
      <c r="U153" s="15" t="s">
        <v>54</v>
      </c>
      <c r="V153" s="15" t="s">
        <v>55</v>
      </c>
      <c r="W153" s="40" t="s">
        <v>183</v>
      </c>
    </row>
    <row r="154" spans="2:23" x14ac:dyDescent="0.2">
      <c r="B154" s="20"/>
      <c r="C154" s="15"/>
      <c r="D154" s="15" t="s">
        <v>184</v>
      </c>
      <c r="E154" s="37"/>
      <c r="F154" s="62"/>
      <c r="G154" s="37">
        <v>43739</v>
      </c>
      <c r="H154" s="37" t="s">
        <v>58</v>
      </c>
      <c r="I154" s="15"/>
      <c r="J154" s="16">
        <v>0</v>
      </c>
      <c r="K154" s="15" t="s">
        <v>48</v>
      </c>
      <c r="L154" s="15" t="s">
        <v>49</v>
      </c>
      <c r="M154" s="16">
        <v>0</v>
      </c>
      <c r="N154" s="39" t="s">
        <v>50</v>
      </c>
      <c r="O154" s="19"/>
      <c r="P154" s="39"/>
      <c r="Q154" s="88"/>
      <c r="R154" s="87"/>
      <c r="S154" s="63"/>
      <c r="T154" s="15" t="s">
        <v>58</v>
      </c>
      <c r="U154" s="15" t="s">
        <v>54</v>
      </c>
      <c r="V154" s="15" t="s">
        <v>55</v>
      </c>
      <c r="W154" s="40"/>
    </row>
    <row r="155" spans="2:23" x14ac:dyDescent="0.2">
      <c r="B155" s="20"/>
      <c r="C155" s="15"/>
      <c r="D155" s="15" t="s">
        <v>71</v>
      </c>
      <c r="E155" s="37"/>
      <c r="F155" s="37"/>
      <c r="G155" s="85">
        <v>45108</v>
      </c>
      <c r="H155" s="37">
        <v>45351</v>
      </c>
      <c r="I155" s="15"/>
      <c r="J155" s="16">
        <v>2000000</v>
      </c>
      <c r="K155" s="15" t="s">
        <v>73</v>
      </c>
      <c r="L155" s="15" t="s">
        <v>49</v>
      </c>
      <c r="M155" s="16">
        <v>0</v>
      </c>
      <c r="N155" s="39" t="s">
        <v>50</v>
      </c>
      <c r="O155" s="19"/>
      <c r="P155" s="19"/>
      <c r="Q155" s="19"/>
      <c r="R155" s="19"/>
      <c r="S155" s="63"/>
      <c r="T155" s="15" t="s">
        <v>58</v>
      </c>
      <c r="U155" s="15" t="s">
        <v>54</v>
      </c>
      <c r="V155" s="15" t="s">
        <v>55</v>
      </c>
      <c r="W155" s="40"/>
    </row>
    <row r="156" spans="2:23" x14ac:dyDescent="0.2">
      <c r="B156" s="20"/>
      <c r="C156" s="15"/>
      <c r="D156" s="15" t="s">
        <v>71</v>
      </c>
      <c r="E156" s="37"/>
      <c r="F156" s="37"/>
      <c r="G156" s="85">
        <v>45352</v>
      </c>
      <c r="H156" s="37">
        <v>45473</v>
      </c>
      <c r="I156" s="15"/>
      <c r="J156" s="16">
        <v>0</v>
      </c>
      <c r="K156" s="15" t="s">
        <v>73</v>
      </c>
      <c r="L156" s="15" t="s">
        <v>49</v>
      </c>
      <c r="M156" s="16">
        <v>0</v>
      </c>
      <c r="N156" s="39" t="s">
        <v>50</v>
      </c>
      <c r="O156" s="19"/>
      <c r="P156" s="19"/>
      <c r="Q156" s="19"/>
      <c r="R156" s="19"/>
      <c r="S156" s="63"/>
      <c r="T156" s="15" t="s">
        <v>58</v>
      </c>
      <c r="U156" s="15" t="s">
        <v>54</v>
      </c>
      <c r="V156" s="15" t="s">
        <v>55</v>
      </c>
      <c r="W156" s="40"/>
    </row>
    <row r="157" spans="2:23" x14ac:dyDescent="0.2">
      <c r="B157" s="20"/>
      <c r="C157" s="15"/>
      <c r="D157" s="15" t="s">
        <v>71</v>
      </c>
      <c r="E157" s="37"/>
      <c r="F157" s="37"/>
      <c r="G157" s="85">
        <v>45474</v>
      </c>
      <c r="H157" s="37">
        <v>45565</v>
      </c>
      <c r="I157" s="15"/>
      <c r="J157" s="16">
        <v>2000000</v>
      </c>
      <c r="K157" s="15" t="s">
        <v>73</v>
      </c>
      <c r="L157" s="15" t="s">
        <v>49</v>
      </c>
      <c r="M157" s="16">
        <v>0</v>
      </c>
      <c r="N157" s="39" t="s">
        <v>50</v>
      </c>
      <c r="O157" s="19"/>
      <c r="P157" s="19"/>
      <c r="Q157" s="19"/>
      <c r="R157" s="19"/>
      <c r="S157" s="63"/>
      <c r="T157" s="15" t="s">
        <v>58</v>
      </c>
      <c r="U157" s="15" t="s">
        <v>54</v>
      </c>
      <c r="V157" s="15" t="s">
        <v>55</v>
      </c>
      <c r="W157" s="40"/>
    </row>
    <row r="158" spans="2:23" x14ac:dyDescent="0.2">
      <c r="B158" s="43"/>
      <c r="C158" s="44"/>
      <c r="D158" s="44" t="s">
        <v>74</v>
      </c>
      <c r="E158" s="45"/>
      <c r="F158" s="45"/>
      <c r="G158" s="45">
        <v>43739</v>
      </c>
      <c r="H158" s="45" t="s">
        <v>58</v>
      </c>
      <c r="I158" s="44"/>
      <c r="J158" s="47" t="s">
        <v>75</v>
      </c>
      <c r="K158" s="44"/>
      <c r="L158" s="44" t="s">
        <v>76</v>
      </c>
      <c r="M158" s="44"/>
      <c r="N158" s="48"/>
      <c r="O158" s="65">
        <v>8.2000000000000003E-2</v>
      </c>
      <c r="P158" s="48" t="s">
        <v>78</v>
      </c>
      <c r="Q158" s="44"/>
      <c r="R158" s="69"/>
      <c r="S158" s="149" t="s">
        <v>161</v>
      </c>
      <c r="T158" s="44" t="s">
        <v>58</v>
      </c>
      <c r="U158" s="44" t="s">
        <v>54</v>
      </c>
      <c r="V158" s="44" t="s">
        <v>79</v>
      </c>
      <c r="W158" s="49" t="s">
        <v>80</v>
      </c>
    </row>
    <row r="159" spans="2:23" x14ac:dyDescent="0.2">
      <c r="B159" s="43"/>
      <c r="C159" s="44"/>
      <c r="D159" s="44" t="s">
        <v>81</v>
      </c>
      <c r="E159" s="45"/>
      <c r="F159" s="45"/>
      <c r="G159" s="45" t="s">
        <v>58</v>
      </c>
      <c r="H159" s="45" t="s">
        <v>58</v>
      </c>
      <c r="I159" s="44"/>
      <c r="J159" s="47" t="s">
        <v>58</v>
      </c>
      <c r="K159" s="44"/>
      <c r="L159" s="44" t="s">
        <v>76</v>
      </c>
      <c r="M159" s="44"/>
      <c r="N159" s="48"/>
      <c r="O159" s="65">
        <v>8.2000000000000003E-2</v>
      </c>
      <c r="P159" s="48" t="s">
        <v>78</v>
      </c>
      <c r="Q159" s="44"/>
      <c r="R159" s="69"/>
      <c r="S159" s="150"/>
      <c r="T159" s="44" t="s">
        <v>58</v>
      </c>
      <c r="U159" s="44" t="s">
        <v>54</v>
      </c>
      <c r="V159" s="44" t="s">
        <v>79</v>
      </c>
      <c r="W159" s="49" t="s">
        <v>58</v>
      </c>
    </row>
    <row r="160" spans="2:23" x14ac:dyDescent="0.2">
      <c r="B160" s="43"/>
      <c r="C160" s="44"/>
      <c r="D160" s="44" t="s">
        <v>82</v>
      </c>
      <c r="E160" s="45"/>
      <c r="F160" s="45"/>
      <c r="G160" s="45" t="s">
        <v>58</v>
      </c>
      <c r="H160" s="45" t="s">
        <v>58</v>
      </c>
      <c r="I160" s="44"/>
      <c r="J160" s="47" t="s">
        <v>58</v>
      </c>
      <c r="K160" s="44"/>
      <c r="L160" s="44" t="s">
        <v>76</v>
      </c>
      <c r="M160" s="44"/>
      <c r="N160" s="48"/>
      <c r="O160" s="65">
        <v>4.1000000000000002E-2</v>
      </c>
      <c r="P160" s="48" t="s">
        <v>78</v>
      </c>
      <c r="Q160" s="44"/>
      <c r="R160" s="69"/>
      <c r="S160" s="150"/>
      <c r="T160" s="44" t="s">
        <v>58</v>
      </c>
      <c r="U160" s="44" t="s">
        <v>54</v>
      </c>
      <c r="V160" s="44" t="s">
        <v>79</v>
      </c>
      <c r="W160" s="49" t="s">
        <v>58</v>
      </c>
    </row>
    <row r="161" spans="2:23" x14ac:dyDescent="0.2">
      <c r="B161" s="43"/>
      <c r="C161" s="44"/>
      <c r="D161" s="44" t="s">
        <v>84</v>
      </c>
      <c r="E161" s="45"/>
      <c r="F161" s="45"/>
      <c r="G161" s="45" t="s">
        <v>58</v>
      </c>
      <c r="H161" s="45" t="s">
        <v>58</v>
      </c>
      <c r="I161" s="44"/>
      <c r="J161" s="47" t="s">
        <v>58</v>
      </c>
      <c r="K161" s="44"/>
      <c r="L161" s="44" t="s">
        <v>76</v>
      </c>
      <c r="M161" s="44"/>
      <c r="N161" s="48"/>
      <c r="O161" s="65">
        <v>8.2000000000000003E-2</v>
      </c>
      <c r="P161" s="48" t="s">
        <v>78</v>
      </c>
      <c r="Q161" s="44"/>
      <c r="R161" s="69"/>
      <c r="S161" s="150"/>
      <c r="T161" s="44" t="s">
        <v>58</v>
      </c>
      <c r="U161" s="44" t="s">
        <v>54</v>
      </c>
      <c r="V161" s="44" t="s">
        <v>79</v>
      </c>
      <c r="W161" s="49" t="s">
        <v>58</v>
      </c>
    </row>
    <row r="162" spans="2:23" x14ac:dyDescent="0.2">
      <c r="B162" s="43"/>
      <c r="C162" s="44"/>
      <c r="D162" s="44" t="s">
        <v>85</v>
      </c>
      <c r="E162" s="45"/>
      <c r="F162" s="45"/>
      <c r="G162" s="45" t="s">
        <v>58</v>
      </c>
      <c r="H162" s="45" t="s">
        <v>58</v>
      </c>
      <c r="I162" s="44"/>
      <c r="J162" s="47" t="s">
        <v>58</v>
      </c>
      <c r="K162" s="44"/>
      <c r="L162" s="44" t="s">
        <v>76</v>
      </c>
      <c r="M162" s="44"/>
      <c r="N162" s="48"/>
      <c r="O162" s="65">
        <v>1.41E-2</v>
      </c>
      <c r="P162" s="48" t="s">
        <v>78</v>
      </c>
      <c r="Q162" s="44"/>
      <c r="R162" s="69"/>
      <c r="S162" s="150"/>
      <c r="T162" s="44" t="s">
        <v>58</v>
      </c>
      <c r="U162" s="44" t="s">
        <v>54</v>
      </c>
      <c r="V162" s="44" t="s">
        <v>79</v>
      </c>
      <c r="W162" s="49" t="s">
        <v>58</v>
      </c>
    </row>
    <row r="163" spans="2:23" x14ac:dyDescent="0.2">
      <c r="B163" s="43"/>
      <c r="C163" s="44"/>
      <c r="D163" s="44" t="s">
        <v>87</v>
      </c>
      <c r="E163" s="45"/>
      <c r="F163" s="45"/>
      <c r="G163" s="45" t="s">
        <v>58</v>
      </c>
      <c r="H163" s="45" t="s">
        <v>58</v>
      </c>
      <c r="I163" s="44"/>
      <c r="J163" s="47" t="s">
        <v>58</v>
      </c>
      <c r="K163" s="44"/>
      <c r="L163" s="44" t="s">
        <v>76</v>
      </c>
      <c r="M163" s="44"/>
      <c r="N163" s="48"/>
      <c r="O163" s="65">
        <v>1.41E-2</v>
      </c>
      <c r="P163" s="48" t="s">
        <v>78</v>
      </c>
      <c r="Q163" s="44"/>
      <c r="R163" s="69"/>
      <c r="S163" s="150"/>
      <c r="T163" s="44" t="s">
        <v>58</v>
      </c>
      <c r="U163" s="44" t="s">
        <v>54</v>
      </c>
      <c r="V163" s="44" t="s">
        <v>79</v>
      </c>
      <c r="W163" s="49" t="s">
        <v>58</v>
      </c>
    </row>
    <row r="164" spans="2:23" x14ac:dyDescent="0.2">
      <c r="B164" s="43"/>
      <c r="C164" s="44"/>
      <c r="D164" s="44" t="s">
        <v>88</v>
      </c>
      <c r="E164" s="45"/>
      <c r="F164" s="45"/>
      <c r="G164" s="45" t="s">
        <v>58</v>
      </c>
      <c r="H164" s="45" t="s">
        <v>58</v>
      </c>
      <c r="I164" s="44"/>
      <c r="J164" s="47" t="s">
        <v>58</v>
      </c>
      <c r="K164" s="44"/>
      <c r="L164" s="44" t="s">
        <v>76</v>
      </c>
      <c r="M164" s="44"/>
      <c r="N164" s="48"/>
      <c r="O164" s="65">
        <v>0.85</v>
      </c>
      <c r="P164" s="48" t="s">
        <v>78</v>
      </c>
      <c r="Q164" s="44"/>
      <c r="R164" s="69"/>
      <c r="S164" s="150"/>
      <c r="T164" s="44" t="s">
        <v>58</v>
      </c>
      <c r="U164" s="44" t="s">
        <v>54</v>
      </c>
      <c r="V164" s="44" t="s">
        <v>91</v>
      </c>
      <c r="W164" s="49"/>
    </row>
    <row r="165" spans="2:23" ht="15" customHeight="1" x14ac:dyDescent="0.2">
      <c r="B165" s="43"/>
      <c r="C165" s="44"/>
      <c r="D165" s="44" t="s">
        <v>93</v>
      </c>
      <c r="E165" s="45"/>
      <c r="F165" s="45"/>
      <c r="G165" s="45" t="s">
        <v>58</v>
      </c>
      <c r="H165" s="45" t="s">
        <v>58</v>
      </c>
      <c r="I165" s="44"/>
      <c r="J165" s="44" t="s">
        <v>58</v>
      </c>
      <c r="K165" s="44"/>
      <c r="L165" s="44" t="s">
        <v>76</v>
      </c>
      <c r="M165" s="44"/>
      <c r="N165" s="48"/>
      <c r="O165" s="65">
        <v>0.85</v>
      </c>
      <c r="P165" s="48" t="s">
        <v>78</v>
      </c>
      <c r="Q165" s="44"/>
      <c r="R165" s="69"/>
      <c r="S165" s="150"/>
      <c r="T165" s="44" t="s">
        <v>58</v>
      </c>
      <c r="U165" s="44" t="s">
        <v>54</v>
      </c>
      <c r="V165" s="44" t="s">
        <v>91</v>
      </c>
      <c r="W165" s="49"/>
    </row>
    <row r="166" spans="2:23" x14ac:dyDescent="0.2">
      <c r="B166" s="43"/>
      <c r="C166" s="44"/>
      <c r="D166" s="44" t="s">
        <v>95</v>
      </c>
      <c r="E166" s="45"/>
      <c r="F166" s="45"/>
      <c r="G166" s="45" t="s">
        <v>58</v>
      </c>
      <c r="H166" s="45" t="s">
        <v>58</v>
      </c>
      <c r="I166" s="44"/>
      <c r="J166" s="44" t="s">
        <v>58</v>
      </c>
      <c r="K166" s="44"/>
      <c r="L166" s="44" t="s">
        <v>76</v>
      </c>
      <c r="M166" s="44"/>
      <c r="N166" s="48"/>
      <c r="O166" s="65">
        <v>1.66</v>
      </c>
      <c r="P166" s="48" t="s">
        <v>78</v>
      </c>
      <c r="Q166" s="44"/>
      <c r="R166" s="69"/>
      <c r="S166" s="150"/>
      <c r="T166" s="44" t="s">
        <v>58</v>
      </c>
      <c r="U166" s="44" t="s">
        <v>54</v>
      </c>
      <c r="V166" s="44" t="s">
        <v>91</v>
      </c>
      <c r="W166" s="49"/>
    </row>
    <row r="167" spans="2:23" ht="12.75" customHeight="1" x14ac:dyDescent="0.2">
      <c r="B167" s="43"/>
      <c r="C167" s="44"/>
      <c r="D167" s="44" t="s">
        <v>97</v>
      </c>
      <c r="E167" s="45"/>
      <c r="F167" s="45"/>
      <c r="G167" s="45" t="s">
        <v>58</v>
      </c>
      <c r="H167" s="45" t="s">
        <v>58</v>
      </c>
      <c r="I167" s="44"/>
      <c r="J167" s="44" t="s">
        <v>58</v>
      </c>
      <c r="K167" s="44"/>
      <c r="L167" s="44" t="s">
        <v>76</v>
      </c>
      <c r="M167" s="44"/>
      <c r="N167" s="48"/>
      <c r="O167" s="65">
        <v>3.74</v>
      </c>
      <c r="P167" s="48" t="s">
        <v>78</v>
      </c>
      <c r="Q167" s="44"/>
      <c r="R167" s="69"/>
      <c r="S167" s="150"/>
      <c r="T167" s="44" t="s">
        <v>58</v>
      </c>
      <c r="U167" s="44" t="s">
        <v>54</v>
      </c>
      <c r="V167" s="44" t="s">
        <v>91</v>
      </c>
      <c r="W167" s="49"/>
    </row>
    <row r="168" spans="2:23" x14ac:dyDescent="0.2">
      <c r="B168" s="43"/>
      <c r="C168" s="44"/>
      <c r="D168" s="44" t="s">
        <v>99</v>
      </c>
      <c r="E168" s="45"/>
      <c r="F168" s="45"/>
      <c r="G168" s="45" t="s">
        <v>58</v>
      </c>
      <c r="H168" s="45" t="s">
        <v>58</v>
      </c>
      <c r="I168" s="44"/>
      <c r="J168" s="44" t="s">
        <v>58</v>
      </c>
      <c r="K168" s="44"/>
      <c r="L168" s="44" t="s">
        <v>76</v>
      </c>
      <c r="M168" s="44"/>
      <c r="N168" s="48"/>
      <c r="O168" s="65">
        <v>10.37</v>
      </c>
      <c r="P168" s="48" t="s">
        <v>78</v>
      </c>
      <c r="Q168" s="44"/>
      <c r="R168" s="69"/>
      <c r="S168" s="150"/>
      <c r="T168" s="44" t="s">
        <v>58</v>
      </c>
      <c r="U168" s="44" t="s">
        <v>54</v>
      </c>
      <c r="V168" s="44" t="s">
        <v>91</v>
      </c>
      <c r="W168" s="49"/>
    </row>
    <row r="169" spans="2:23" ht="13.5" thickBot="1" x14ac:dyDescent="0.25">
      <c r="B169" s="50"/>
      <c r="C169" s="51"/>
      <c r="D169" s="51" t="s">
        <v>100</v>
      </c>
      <c r="E169" s="52"/>
      <c r="F169" s="52"/>
      <c r="G169" s="52" t="s">
        <v>58</v>
      </c>
      <c r="H169" s="52" t="s">
        <v>58</v>
      </c>
      <c r="I169" s="51"/>
      <c r="J169" s="51" t="s">
        <v>58</v>
      </c>
      <c r="K169" s="51"/>
      <c r="L169" s="51" t="s">
        <v>76</v>
      </c>
      <c r="M169" s="51"/>
      <c r="N169" s="54"/>
      <c r="O169" s="72">
        <v>10.37</v>
      </c>
      <c r="P169" s="54" t="s">
        <v>78</v>
      </c>
      <c r="Q169" s="51"/>
      <c r="R169" s="73"/>
      <c r="S169" s="151"/>
      <c r="T169" s="51" t="s">
        <v>58</v>
      </c>
      <c r="U169" s="51" t="s">
        <v>54</v>
      </c>
      <c r="V169" s="51" t="s">
        <v>91</v>
      </c>
      <c r="W169" s="55"/>
    </row>
    <row r="170" spans="2:23" x14ac:dyDescent="0.2">
      <c r="B170" s="31" t="s">
        <v>43</v>
      </c>
      <c r="C170" s="74" t="s">
        <v>191</v>
      </c>
      <c r="D170" s="32" t="s">
        <v>44</v>
      </c>
      <c r="E170" s="33">
        <v>43881</v>
      </c>
      <c r="F170" s="33">
        <v>44687</v>
      </c>
      <c r="G170" s="33" t="s">
        <v>186</v>
      </c>
      <c r="H170" s="33">
        <v>46022</v>
      </c>
      <c r="I170" s="32" t="s">
        <v>46</v>
      </c>
      <c r="J170" s="56">
        <v>12000</v>
      </c>
      <c r="K170" s="32" t="s">
        <v>48</v>
      </c>
      <c r="L170" s="32" t="s">
        <v>49</v>
      </c>
      <c r="M170" s="34">
        <f>345.25/365</f>
        <v>0.94589041095890414</v>
      </c>
      <c r="N170" s="35" t="s">
        <v>50</v>
      </c>
      <c r="O170" s="57"/>
      <c r="P170" s="35"/>
      <c r="Q170" s="32" t="s">
        <v>187</v>
      </c>
      <c r="R170" s="152" t="s">
        <v>279</v>
      </c>
      <c r="S170" s="32"/>
      <c r="T170" s="32" t="s">
        <v>53</v>
      </c>
      <c r="U170" s="32" t="s">
        <v>54</v>
      </c>
      <c r="V170" s="32" t="s">
        <v>55</v>
      </c>
      <c r="W170" s="36" t="s">
        <v>188</v>
      </c>
    </row>
    <row r="171" spans="2:23" x14ac:dyDescent="0.2">
      <c r="B171" s="20"/>
      <c r="C171" s="15"/>
      <c r="D171" s="15" t="s">
        <v>60</v>
      </c>
      <c r="E171" s="37"/>
      <c r="F171" s="37"/>
      <c r="G171" s="37" t="s">
        <v>58</v>
      </c>
      <c r="H171" s="37"/>
      <c r="I171" s="15"/>
      <c r="J171" s="16">
        <v>12000</v>
      </c>
      <c r="K171" s="15" t="s">
        <v>48</v>
      </c>
      <c r="L171" s="15" t="s">
        <v>49</v>
      </c>
      <c r="M171" s="16">
        <v>0</v>
      </c>
      <c r="N171" s="39" t="s">
        <v>50</v>
      </c>
      <c r="O171" s="19"/>
      <c r="P171" s="39"/>
      <c r="Q171" s="15"/>
      <c r="R171" s="153"/>
      <c r="S171" s="15"/>
      <c r="T171" s="15" t="s">
        <v>58</v>
      </c>
      <c r="U171" s="15" t="s">
        <v>54</v>
      </c>
      <c r="V171" s="15" t="s">
        <v>55</v>
      </c>
      <c r="W171" s="40" t="s">
        <v>58</v>
      </c>
    </row>
    <row r="172" spans="2:23" x14ac:dyDescent="0.2">
      <c r="B172" s="20"/>
      <c r="C172" s="15"/>
      <c r="D172" s="15" t="s">
        <v>61</v>
      </c>
      <c r="E172" s="37"/>
      <c r="F172" s="37"/>
      <c r="G172" s="37" t="s">
        <v>58</v>
      </c>
      <c r="H172" s="37"/>
      <c r="I172" s="15"/>
      <c r="J172" s="16">
        <v>3000</v>
      </c>
      <c r="K172" s="15" t="s">
        <v>48</v>
      </c>
      <c r="L172" s="15" t="s">
        <v>49</v>
      </c>
      <c r="M172" s="16">
        <v>0</v>
      </c>
      <c r="N172" s="39" t="s">
        <v>50</v>
      </c>
      <c r="O172" s="19"/>
      <c r="P172" s="39"/>
      <c r="Q172" s="15"/>
      <c r="R172" s="153"/>
      <c r="S172" s="15"/>
      <c r="T172" s="15" t="s">
        <v>58</v>
      </c>
      <c r="U172" s="15" t="s">
        <v>54</v>
      </c>
      <c r="V172" s="15" t="s">
        <v>55</v>
      </c>
      <c r="W172" s="40" t="s">
        <v>58</v>
      </c>
    </row>
    <row r="173" spans="2:23" ht="12.75" customHeight="1" x14ac:dyDescent="0.2">
      <c r="B173" s="20"/>
      <c r="C173" s="15"/>
      <c r="D173" s="15" t="s">
        <v>63</v>
      </c>
      <c r="E173" s="37"/>
      <c r="F173" s="37"/>
      <c r="G173" s="37" t="s">
        <v>58</v>
      </c>
      <c r="H173" s="37"/>
      <c r="I173" s="15"/>
      <c r="J173" s="16">
        <f>J172</f>
        <v>3000</v>
      </c>
      <c r="K173" s="15" t="s">
        <v>48</v>
      </c>
      <c r="L173" s="15" t="s">
        <v>49</v>
      </c>
      <c r="M173" s="16">
        <v>0</v>
      </c>
      <c r="N173" s="39" t="s">
        <v>50</v>
      </c>
      <c r="O173" s="19"/>
      <c r="P173" s="39"/>
      <c r="Q173" s="15"/>
      <c r="R173" s="153"/>
      <c r="S173" s="15"/>
      <c r="T173" s="15" t="s">
        <v>58</v>
      </c>
      <c r="U173" s="15" t="s">
        <v>54</v>
      </c>
      <c r="V173" s="15" t="s">
        <v>55</v>
      </c>
      <c r="W173" s="40" t="s">
        <v>58</v>
      </c>
    </row>
    <row r="174" spans="2:23" x14ac:dyDescent="0.2">
      <c r="B174" s="20"/>
      <c r="C174" s="15"/>
      <c r="D174" s="15" t="s">
        <v>71</v>
      </c>
      <c r="E174" s="37"/>
      <c r="F174" s="37"/>
      <c r="G174" s="37" t="s">
        <v>58</v>
      </c>
      <c r="H174" s="37"/>
      <c r="I174" s="15"/>
      <c r="J174" s="16">
        <v>720000</v>
      </c>
      <c r="K174" s="15" t="s">
        <v>73</v>
      </c>
      <c r="L174" s="15" t="s">
        <v>49</v>
      </c>
      <c r="M174" s="16">
        <v>0</v>
      </c>
      <c r="N174" s="39" t="s">
        <v>50</v>
      </c>
      <c r="O174" s="19"/>
      <c r="P174" s="39"/>
      <c r="Q174" s="15"/>
      <c r="R174" s="153"/>
      <c r="S174" s="63"/>
      <c r="T174" s="15" t="s">
        <v>58</v>
      </c>
      <c r="U174" s="15" t="s">
        <v>54</v>
      </c>
      <c r="V174" s="15" t="s">
        <v>55</v>
      </c>
      <c r="W174" s="40" t="s">
        <v>58</v>
      </c>
    </row>
    <row r="175" spans="2:23" x14ac:dyDescent="0.2">
      <c r="B175" s="20"/>
      <c r="C175" s="15"/>
      <c r="D175" s="15" t="s">
        <v>110</v>
      </c>
      <c r="E175" s="37"/>
      <c r="F175" s="37"/>
      <c r="G175" s="37">
        <v>43922</v>
      </c>
      <c r="H175" s="37"/>
      <c r="I175" s="15"/>
      <c r="J175" s="16">
        <v>0</v>
      </c>
      <c r="K175" s="15" t="s">
        <v>48</v>
      </c>
      <c r="L175" s="15" t="s">
        <v>49</v>
      </c>
      <c r="M175" s="17">
        <f>25.94/365</f>
        <v>7.1068493150684933E-2</v>
      </c>
      <c r="N175" s="39" t="s">
        <v>50</v>
      </c>
      <c r="O175" s="19"/>
      <c r="P175" s="39"/>
      <c r="Q175" s="15" t="s">
        <v>189</v>
      </c>
      <c r="R175" s="154"/>
      <c r="S175" s="63"/>
      <c r="T175" s="15" t="s">
        <v>58</v>
      </c>
      <c r="U175" s="15" t="s">
        <v>54</v>
      </c>
      <c r="V175" s="15" t="s">
        <v>55</v>
      </c>
      <c r="W175" s="40"/>
    </row>
    <row r="176" spans="2:23" x14ac:dyDescent="0.2">
      <c r="B176" s="43"/>
      <c r="C176" s="44"/>
      <c r="D176" s="44" t="s">
        <v>74</v>
      </c>
      <c r="E176" s="45"/>
      <c r="F176" s="45"/>
      <c r="G176" s="45" t="s">
        <v>58</v>
      </c>
      <c r="H176" s="45"/>
      <c r="I176" s="44"/>
      <c r="J176" s="47" t="s">
        <v>75</v>
      </c>
      <c r="K176" s="44"/>
      <c r="L176" s="44" t="s">
        <v>76</v>
      </c>
      <c r="M176" s="44"/>
      <c r="N176" s="48"/>
      <c r="O176" s="65">
        <v>9.1800000000000007E-2</v>
      </c>
      <c r="P176" s="48" t="s">
        <v>78</v>
      </c>
      <c r="Q176" s="44"/>
      <c r="R176" s="69"/>
      <c r="S176" s="149" t="s">
        <v>161</v>
      </c>
      <c r="T176" s="44" t="s">
        <v>58</v>
      </c>
      <c r="U176" s="44" t="s">
        <v>54</v>
      </c>
      <c r="V176" s="44" t="s">
        <v>79</v>
      </c>
      <c r="W176" s="49" t="s">
        <v>80</v>
      </c>
    </row>
    <row r="177" spans="2:23" x14ac:dyDescent="0.2">
      <c r="B177" s="43"/>
      <c r="C177" s="44"/>
      <c r="D177" s="44" t="s">
        <v>81</v>
      </c>
      <c r="E177" s="45"/>
      <c r="F177" s="45"/>
      <c r="G177" s="45" t="s">
        <v>58</v>
      </c>
      <c r="H177" s="45"/>
      <c r="I177" s="44"/>
      <c r="J177" s="47" t="s">
        <v>58</v>
      </c>
      <c r="K177" s="44"/>
      <c r="L177" s="44" t="s">
        <v>76</v>
      </c>
      <c r="M177" s="44"/>
      <c r="N177" s="48"/>
      <c r="O177" s="65">
        <v>9.1800000000000007E-2</v>
      </c>
      <c r="P177" s="48" t="s">
        <v>78</v>
      </c>
      <c r="Q177" s="44"/>
      <c r="R177" s="69"/>
      <c r="S177" s="150"/>
      <c r="T177" s="44" t="s">
        <v>58</v>
      </c>
      <c r="U177" s="44" t="s">
        <v>54</v>
      </c>
      <c r="V177" s="44" t="s">
        <v>79</v>
      </c>
      <c r="W177" s="49" t="s">
        <v>58</v>
      </c>
    </row>
    <row r="178" spans="2:23" x14ac:dyDescent="0.2">
      <c r="B178" s="43"/>
      <c r="C178" s="44"/>
      <c r="D178" s="44" t="s">
        <v>82</v>
      </c>
      <c r="E178" s="45"/>
      <c r="F178" s="45"/>
      <c r="G178" s="45" t="s">
        <v>58</v>
      </c>
      <c r="H178" s="45"/>
      <c r="I178" s="44"/>
      <c r="J178" s="47" t="s">
        <v>58</v>
      </c>
      <c r="K178" s="44"/>
      <c r="L178" s="44" t="s">
        <v>76</v>
      </c>
      <c r="M178" s="44"/>
      <c r="N178" s="48"/>
      <c r="O178" s="65">
        <v>4.5900000000000003E-2</v>
      </c>
      <c r="P178" s="48" t="s">
        <v>78</v>
      </c>
      <c r="Q178" s="44"/>
      <c r="R178" s="69"/>
      <c r="S178" s="150"/>
      <c r="T178" s="44" t="s">
        <v>58</v>
      </c>
      <c r="U178" s="44" t="s">
        <v>54</v>
      </c>
      <c r="V178" s="44" t="s">
        <v>79</v>
      </c>
      <c r="W178" s="49" t="s">
        <v>58</v>
      </c>
    </row>
    <row r="179" spans="2:23" x14ac:dyDescent="0.2">
      <c r="B179" s="43"/>
      <c r="C179" s="44"/>
      <c r="D179" s="44" t="s">
        <v>84</v>
      </c>
      <c r="E179" s="45"/>
      <c r="F179" s="45"/>
      <c r="G179" s="45" t="s">
        <v>58</v>
      </c>
      <c r="H179" s="45"/>
      <c r="I179" s="44"/>
      <c r="J179" s="47" t="s">
        <v>58</v>
      </c>
      <c r="K179" s="44"/>
      <c r="L179" s="44" t="s">
        <v>76</v>
      </c>
      <c r="M179" s="44"/>
      <c r="N179" s="48"/>
      <c r="O179" s="65">
        <v>9.1800000000000007E-2</v>
      </c>
      <c r="P179" s="48" t="s">
        <v>78</v>
      </c>
      <c r="Q179" s="44"/>
      <c r="R179" s="69"/>
      <c r="S179" s="150"/>
      <c r="T179" s="44" t="s">
        <v>58</v>
      </c>
      <c r="U179" s="44" t="s">
        <v>54</v>
      </c>
      <c r="V179" s="44" t="s">
        <v>79</v>
      </c>
      <c r="W179" s="49" t="s">
        <v>58</v>
      </c>
    </row>
    <row r="180" spans="2:23" x14ac:dyDescent="0.2">
      <c r="B180" s="43"/>
      <c r="C180" s="44"/>
      <c r="D180" s="44" t="s">
        <v>88</v>
      </c>
      <c r="E180" s="45"/>
      <c r="F180" s="45"/>
      <c r="G180" s="45" t="s">
        <v>58</v>
      </c>
      <c r="H180" s="45"/>
      <c r="I180" s="44"/>
      <c r="J180" s="47" t="s">
        <v>58</v>
      </c>
      <c r="K180" s="44"/>
      <c r="L180" s="44" t="s">
        <v>76</v>
      </c>
      <c r="M180" s="44"/>
      <c r="N180" s="48"/>
      <c r="O180" s="65" t="s">
        <v>172</v>
      </c>
      <c r="P180" s="48" t="s">
        <v>78</v>
      </c>
      <c r="Q180" s="44"/>
      <c r="R180" s="69"/>
      <c r="S180" s="150"/>
      <c r="T180" s="44" t="s">
        <v>58</v>
      </c>
      <c r="U180" s="44" t="s">
        <v>54</v>
      </c>
      <c r="V180" s="44" t="s">
        <v>91</v>
      </c>
      <c r="W180" s="71" t="s">
        <v>190</v>
      </c>
    </row>
    <row r="181" spans="2:23" x14ac:dyDescent="0.2">
      <c r="B181" s="43"/>
      <c r="C181" s="44"/>
      <c r="D181" s="44" t="s">
        <v>93</v>
      </c>
      <c r="E181" s="45"/>
      <c r="F181" s="45"/>
      <c r="G181" s="45" t="s">
        <v>58</v>
      </c>
      <c r="H181" s="45"/>
      <c r="I181" s="44"/>
      <c r="J181" s="44" t="s">
        <v>58</v>
      </c>
      <c r="K181" s="44"/>
      <c r="L181" s="44" t="s">
        <v>76</v>
      </c>
      <c r="M181" s="44"/>
      <c r="N181" s="48"/>
      <c r="O181" s="65">
        <v>0.94</v>
      </c>
      <c r="P181" s="48" t="s">
        <v>78</v>
      </c>
      <c r="Q181" s="44"/>
      <c r="R181" s="69"/>
      <c r="S181" s="150"/>
      <c r="T181" s="44" t="s">
        <v>58</v>
      </c>
      <c r="U181" s="44" t="s">
        <v>54</v>
      </c>
      <c r="V181" s="44" t="s">
        <v>91</v>
      </c>
      <c r="W181" s="89"/>
    </row>
    <row r="182" spans="2:23" x14ac:dyDescent="0.2">
      <c r="B182" s="43"/>
      <c r="C182" s="44"/>
      <c r="D182" s="44" t="s">
        <v>95</v>
      </c>
      <c r="E182" s="45"/>
      <c r="F182" s="45"/>
      <c r="G182" s="45" t="s">
        <v>58</v>
      </c>
      <c r="H182" s="45"/>
      <c r="I182" s="44"/>
      <c r="J182" s="44" t="s">
        <v>58</v>
      </c>
      <c r="K182" s="44"/>
      <c r="L182" s="44" t="s">
        <v>76</v>
      </c>
      <c r="M182" s="44"/>
      <c r="N182" s="48"/>
      <c r="O182" s="65">
        <v>1.83</v>
      </c>
      <c r="P182" s="48" t="s">
        <v>78</v>
      </c>
      <c r="Q182" s="44"/>
      <c r="R182" s="69"/>
      <c r="S182" s="150"/>
      <c r="T182" s="44" t="s">
        <v>58</v>
      </c>
      <c r="U182" s="44" t="s">
        <v>54</v>
      </c>
      <c r="V182" s="44" t="s">
        <v>91</v>
      </c>
      <c r="W182" s="89"/>
    </row>
    <row r="183" spans="2:23" ht="12.75" customHeight="1" x14ac:dyDescent="0.2">
      <c r="B183" s="43"/>
      <c r="C183" s="44"/>
      <c r="D183" s="44" t="s">
        <v>97</v>
      </c>
      <c r="E183" s="45"/>
      <c r="F183" s="45"/>
      <c r="G183" s="45" t="s">
        <v>58</v>
      </c>
      <c r="H183" s="45"/>
      <c r="I183" s="44"/>
      <c r="J183" s="44" t="s">
        <v>58</v>
      </c>
      <c r="K183" s="44"/>
      <c r="L183" s="44" t="s">
        <v>76</v>
      </c>
      <c r="M183" s="44"/>
      <c r="N183" s="48"/>
      <c r="O183" s="65">
        <v>3.74</v>
      </c>
      <c r="P183" s="48" t="s">
        <v>78</v>
      </c>
      <c r="Q183" s="44"/>
      <c r="R183" s="69"/>
      <c r="S183" s="150"/>
      <c r="T183" s="44" t="s">
        <v>58</v>
      </c>
      <c r="U183" s="44" t="s">
        <v>54</v>
      </c>
      <c r="V183" s="44" t="s">
        <v>91</v>
      </c>
      <c r="W183" s="89"/>
    </row>
    <row r="184" spans="2:23" x14ac:dyDescent="0.2">
      <c r="B184" s="43"/>
      <c r="C184" s="44"/>
      <c r="D184" s="44" t="s">
        <v>99</v>
      </c>
      <c r="E184" s="45"/>
      <c r="F184" s="45"/>
      <c r="G184" s="45" t="s">
        <v>58</v>
      </c>
      <c r="H184" s="45"/>
      <c r="I184" s="44"/>
      <c r="J184" s="44" t="s">
        <v>58</v>
      </c>
      <c r="K184" s="44"/>
      <c r="L184" s="44" t="s">
        <v>76</v>
      </c>
      <c r="M184" s="44"/>
      <c r="N184" s="48"/>
      <c r="O184" s="65">
        <v>10.37</v>
      </c>
      <c r="P184" s="48" t="s">
        <v>78</v>
      </c>
      <c r="Q184" s="44"/>
      <c r="R184" s="69"/>
      <c r="S184" s="150"/>
      <c r="T184" s="44" t="s">
        <v>58</v>
      </c>
      <c r="U184" s="44" t="s">
        <v>54</v>
      </c>
      <c r="V184" s="44" t="s">
        <v>91</v>
      </c>
      <c r="W184" s="89"/>
    </row>
    <row r="185" spans="2:23" ht="13.5" thickBot="1" x14ac:dyDescent="0.25">
      <c r="B185" s="50"/>
      <c r="C185" s="51"/>
      <c r="D185" s="51" t="s">
        <v>100</v>
      </c>
      <c r="E185" s="52"/>
      <c r="F185" s="52"/>
      <c r="G185" s="52" t="s">
        <v>58</v>
      </c>
      <c r="H185" s="52"/>
      <c r="I185" s="51"/>
      <c r="J185" s="51" t="s">
        <v>58</v>
      </c>
      <c r="K185" s="51"/>
      <c r="L185" s="51" t="s">
        <v>76</v>
      </c>
      <c r="M185" s="51"/>
      <c r="N185" s="54"/>
      <c r="O185" s="72">
        <v>10.37</v>
      </c>
      <c r="P185" s="54" t="s">
        <v>78</v>
      </c>
      <c r="Q185" s="51"/>
      <c r="R185" s="73"/>
      <c r="S185" s="151"/>
      <c r="T185" s="51" t="s">
        <v>58</v>
      </c>
      <c r="U185" s="51" t="s">
        <v>54</v>
      </c>
      <c r="V185" s="51" t="s">
        <v>91</v>
      </c>
      <c r="W185" s="90"/>
    </row>
    <row r="186" spans="2:23" x14ac:dyDescent="0.2">
      <c r="B186" s="31" t="s">
        <v>43</v>
      </c>
      <c r="C186" s="74" t="s">
        <v>203</v>
      </c>
      <c r="D186" s="32" t="s">
        <v>44</v>
      </c>
      <c r="E186" s="33">
        <v>43034</v>
      </c>
      <c r="F186" s="33">
        <v>45204</v>
      </c>
      <c r="G186" s="33" t="s">
        <v>192</v>
      </c>
      <c r="H186" s="33">
        <v>46387</v>
      </c>
      <c r="I186" s="32" t="s">
        <v>46</v>
      </c>
      <c r="J186" s="56">
        <v>6000</v>
      </c>
      <c r="K186" s="32" t="s">
        <v>48</v>
      </c>
      <c r="L186" s="32" t="s">
        <v>49</v>
      </c>
      <c r="M186" s="34">
        <f>356.93/365</f>
        <v>0.97789041095890417</v>
      </c>
      <c r="N186" s="35" t="s">
        <v>50</v>
      </c>
      <c r="O186" s="91"/>
      <c r="P186" s="35"/>
      <c r="Q186" s="32" t="s">
        <v>193</v>
      </c>
      <c r="R186" s="152" t="s">
        <v>280</v>
      </c>
      <c r="S186" s="32"/>
      <c r="T186" s="32" t="s">
        <v>53</v>
      </c>
      <c r="U186" s="32" t="s">
        <v>158</v>
      </c>
      <c r="V186" s="32" t="s">
        <v>55</v>
      </c>
      <c r="W186" s="36" t="s">
        <v>195</v>
      </c>
    </row>
    <row r="187" spans="2:23" x14ac:dyDescent="0.2">
      <c r="B187" s="20"/>
      <c r="C187" s="15"/>
      <c r="D187" s="15" t="s">
        <v>60</v>
      </c>
      <c r="E187" s="37"/>
      <c r="F187" s="37"/>
      <c r="G187" s="37" t="s">
        <v>58</v>
      </c>
      <c r="H187" s="37"/>
      <c r="I187" s="15"/>
      <c r="J187" s="16">
        <v>6000</v>
      </c>
      <c r="K187" s="15" t="s">
        <v>48</v>
      </c>
      <c r="L187" s="15" t="s">
        <v>49</v>
      </c>
      <c r="M187" s="16">
        <v>0</v>
      </c>
      <c r="N187" s="39" t="s">
        <v>50</v>
      </c>
      <c r="O187" s="92"/>
      <c r="P187" s="39"/>
      <c r="Q187" s="15"/>
      <c r="R187" s="153"/>
      <c r="S187" s="15"/>
      <c r="T187" s="15" t="s">
        <v>58</v>
      </c>
      <c r="U187" s="15" t="s">
        <v>158</v>
      </c>
      <c r="V187" s="15" t="s">
        <v>55</v>
      </c>
      <c r="W187" s="40" t="s">
        <v>58</v>
      </c>
    </row>
    <row r="188" spans="2:23" x14ac:dyDescent="0.2">
      <c r="B188" s="20"/>
      <c r="C188" s="15"/>
      <c r="D188" s="15" t="s">
        <v>61</v>
      </c>
      <c r="E188" s="37"/>
      <c r="F188" s="37"/>
      <c r="G188" s="37" t="s">
        <v>58</v>
      </c>
      <c r="H188" s="37"/>
      <c r="I188" s="15"/>
      <c r="J188" s="16">
        <v>1500</v>
      </c>
      <c r="K188" s="15" t="s">
        <v>48</v>
      </c>
      <c r="L188" s="15" t="s">
        <v>49</v>
      </c>
      <c r="M188" s="16">
        <v>0</v>
      </c>
      <c r="N188" s="39" t="s">
        <v>50</v>
      </c>
      <c r="O188" s="92"/>
      <c r="P188" s="39"/>
      <c r="Q188" s="15"/>
      <c r="R188" s="153"/>
      <c r="S188" s="15"/>
      <c r="T188" s="15" t="s">
        <v>58</v>
      </c>
      <c r="U188" s="15" t="s">
        <v>158</v>
      </c>
      <c r="V188" s="15" t="s">
        <v>55</v>
      </c>
      <c r="W188" s="40" t="s">
        <v>58</v>
      </c>
    </row>
    <row r="189" spans="2:23" x14ac:dyDescent="0.2">
      <c r="B189" s="20"/>
      <c r="C189" s="15"/>
      <c r="D189" s="15" t="s">
        <v>63</v>
      </c>
      <c r="E189" s="37"/>
      <c r="F189" s="37"/>
      <c r="G189" s="37" t="s">
        <v>58</v>
      </c>
      <c r="H189" s="37"/>
      <c r="I189" s="15"/>
      <c r="J189" s="16">
        <v>1500</v>
      </c>
      <c r="K189" s="15" t="s">
        <v>48</v>
      </c>
      <c r="L189" s="15" t="s">
        <v>49</v>
      </c>
      <c r="M189" s="16">
        <v>0</v>
      </c>
      <c r="N189" s="39" t="s">
        <v>50</v>
      </c>
      <c r="O189" s="92"/>
      <c r="P189" s="39"/>
      <c r="Q189" s="15"/>
      <c r="R189" s="153"/>
      <c r="S189" s="15"/>
      <c r="T189" s="15" t="s">
        <v>58</v>
      </c>
      <c r="U189" s="15" t="s">
        <v>158</v>
      </c>
      <c r="V189" s="15" t="s">
        <v>55</v>
      </c>
      <c r="W189" s="40" t="s">
        <v>58</v>
      </c>
    </row>
    <row r="190" spans="2:23" x14ac:dyDescent="0.2">
      <c r="B190" s="20"/>
      <c r="C190" s="15"/>
      <c r="D190" s="15" t="s">
        <v>64</v>
      </c>
      <c r="E190" s="37"/>
      <c r="F190" s="37"/>
      <c r="G190" s="37" t="s">
        <v>58</v>
      </c>
      <c r="H190" s="37"/>
      <c r="I190" s="15"/>
      <c r="J190" s="16">
        <v>1500</v>
      </c>
      <c r="K190" s="15" t="s">
        <v>48</v>
      </c>
      <c r="L190" s="15" t="s">
        <v>49</v>
      </c>
      <c r="M190" s="16">
        <v>0</v>
      </c>
      <c r="N190" s="39" t="s">
        <v>50</v>
      </c>
      <c r="O190" s="92"/>
      <c r="P190" s="39"/>
      <c r="Q190" s="15"/>
      <c r="R190" s="153"/>
      <c r="S190" s="63"/>
      <c r="T190" s="15" t="s">
        <v>58</v>
      </c>
      <c r="U190" s="15" t="s">
        <v>158</v>
      </c>
      <c r="V190" s="15" t="s">
        <v>55</v>
      </c>
      <c r="W190" s="40" t="s">
        <v>58</v>
      </c>
    </row>
    <row r="191" spans="2:23" ht="15" customHeight="1" x14ac:dyDescent="0.2">
      <c r="B191" s="20"/>
      <c r="C191" s="15"/>
      <c r="D191" s="15" t="s">
        <v>71</v>
      </c>
      <c r="E191" s="37"/>
      <c r="F191" s="37"/>
      <c r="G191" s="37" t="s">
        <v>196</v>
      </c>
      <c r="H191" s="37"/>
      <c r="I191" s="15"/>
      <c r="J191" s="16">
        <v>240000</v>
      </c>
      <c r="K191" s="15" t="s">
        <v>73</v>
      </c>
      <c r="L191" s="15" t="s">
        <v>49</v>
      </c>
      <c r="M191" s="16">
        <v>0</v>
      </c>
      <c r="N191" s="39" t="s">
        <v>50</v>
      </c>
      <c r="O191" s="92"/>
      <c r="P191" s="39"/>
      <c r="Q191" s="15"/>
      <c r="R191" s="153"/>
      <c r="S191" s="63"/>
      <c r="T191" s="15" t="s">
        <v>58</v>
      </c>
      <c r="U191" s="15" t="s">
        <v>158</v>
      </c>
      <c r="V191" s="15" t="s">
        <v>55</v>
      </c>
      <c r="W191" s="42" t="s">
        <v>197</v>
      </c>
    </row>
    <row r="192" spans="2:23" x14ac:dyDescent="0.2">
      <c r="B192" s="20"/>
      <c r="C192" s="15"/>
      <c r="D192" s="15" t="s">
        <v>110</v>
      </c>
      <c r="E192" s="37"/>
      <c r="F192" s="37"/>
      <c r="G192" s="37">
        <v>43040</v>
      </c>
      <c r="H192" s="37"/>
      <c r="I192" s="15"/>
      <c r="J192" s="16">
        <v>0</v>
      </c>
      <c r="K192" s="15" t="s">
        <v>48</v>
      </c>
      <c r="L192" s="15" t="s">
        <v>49</v>
      </c>
      <c r="M192" s="17">
        <v>0.68</v>
      </c>
      <c r="N192" s="39" t="s">
        <v>50</v>
      </c>
      <c r="O192" s="92"/>
      <c r="P192" s="39"/>
      <c r="Q192" s="15" t="s">
        <v>111</v>
      </c>
      <c r="R192" s="154"/>
      <c r="S192" s="63"/>
      <c r="T192" s="15" t="s">
        <v>58</v>
      </c>
      <c r="U192" s="15" t="s">
        <v>158</v>
      </c>
      <c r="V192" s="15" t="s">
        <v>55</v>
      </c>
      <c r="W192" s="42"/>
    </row>
    <row r="193" spans="2:23" ht="12.75" customHeight="1" x14ac:dyDescent="0.2">
      <c r="B193" s="43"/>
      <c r="C193" s="44"/>
      <c r="D193" s="44" t="s">
        <v>74</v>
      </c>
      <c r="E193" s="45"/>
      <c r="F193" s="45"/>
      <c r="G193" s="45" t="s">
        <v>58</v>
      </c>
      <c r="H193" s="45"/>
      <c r="I193" s="44"/>
      <c r="J193" s="47" t="s">
        <v>75</v>
      </c>
      <c r="K193" s="44"/>
      <c r="L193" s="44" t="s">
        <v>76</v>
      </c>
      <c r="M193" s="44"/>
      <c r="N193" s="48"/>
      <c r="O193" s="65">
        <v>7.9000000000000001E-2</v>
      </c>
      <c r="P193" s="48" t="s">
        <v>78</v>
      </c>
      <c r="Q193" s="44"/>
      <c r="R193" s="69"/>
      <c r="S193" s="149" t="s">
        <v>198</v>
      </c>
      <c r="T193" s="44" t="s">
        <v>58</v>
      </c>
      <c r="U193" s="44" t="s">
        <v>158</v>
      </c>
      <c r="V193" s="44" t="s">
        <v>79</v>
      </c>
      <c r="W193" s="49" t="s">
        <v>80</v>
      </c>
    </row>
    <row r="194" spans="2:23" x14ac:dyDescent="0.2">
      <c r="B194" s="43"/>
      <c r="C194" s="44"/>
      <c r="D194" s="44" t="s">
        <v>81</v>
      </c>
      <c r="E194" s="45"/>
      <c r="F194" s="45"/>
      <c r="G194" s="45" t="s">
        <v>58</v>
      </c>
      <c r="H194" s="45"/>
      <c r="I194" s="44"/>
      <c r="J194" s="47" t="s">
        <v>58</v>
      </c>
      <c r="K194" s="44"/>
      <c r="L194" s="44" t="s">
        <v>76</v>
      </c>
      <c r="M194" s="44"/>
      <c r="N194" s="48"/>
      <c r="O194" s="65">
        <v>7.9000000000000001E-2</v>
      </c>
      <c r="P194" s="48" t="s">
        <v>78</v>
      </c>
      <c r="Q194" s="44"/>
      <c r="R194" s="69"/>
      <c r="S194" s="150"/>
      <c r="T194" s="44" t="s">
        <v>58</v>
      </c>
      <c r="U194" s="44" t="s">
        <v>158</v>
      </c>
      <c r="V194" s="44" t="s">
        <v>79</v>
      </c>
      <c r="W194" s="49" t="s">
        <v>58</v>
      </c>
    </row>
    <row r="195" spans="2:23" x14ac:dyDescent="0.2">
      <c r="B195" s="43"/>
      <c r="C195" s="44"/>
      <c r="D195" s="44" t="s">
        <v>82</v>
      </c>
      <c r="E195" s="45"/>
      <c r="F195" s="45"/>
      <c r="G195" s="45" t="s">
        <v>58</v>
      </c>
      <c r="H195" s="45"/>
      <c r="I195" s="44"/>
      <c r="J195" s="47" t="s">
        <v>58</v>
      </c>
      <c r="K195" s="44"/>
      <c r="L195" s="44" t="s">
        <v>76</v>
      </c>
      <c r="M195" s="44"/>
      <c r="N195" s="48"/>
      <c r="O195" s="65">
        <v>3.95E-2</v>
      </c>
      <c r="P195" s="48" t="s">
        <v>78</v>
      </c>
      <c r="Q195" s="44"/>
      <c r="R195" s="69"/>
      <c r="S195" s="150"/>
      <c r="T195" s="44" t="s">
        <v>58</v>
      </c>
      <c r="U195" s="44" t="s">
        <v>158</v>
      </c>
      <c r="V195" s="44" t="s">
        <v>79</v>
      </c>
      <c r="W195" s="49" t="s">
        <v>58</v>
      </c>
    </row>
    <row r="196" spans="2:23" x14ac:dyDescent="0.2">
      <c r="B196" s="43"/>
      <c r="C196" s="44"/>
      <c r="D196" s="44" t="s">
        <v>84</v>
      </c>
      <c r="E196" s="45"/>
      <c r="F196" s="45"/>
      <c r="G196" s="45" t="s">
        <v>58</v>
      </c>
      <c r="H196" s="45"/>
      <c r="I196" s="44"/>
      <c r="J196" s="47" t="s">
        <v>58</v>
      </c>
      <c r="K196" s="44"/>
      <c r="L196" s="44" t="s">
        <v>76</v>
      </c>
      <c r="M196" s="44"/>
      <c r="N196" s="48"/>
      <c r="O196" s="65">
        <v>7.9000000000000001E-2</v>
      </c>
      <c r="P196" s="48" t="s">
        <v>78</v>
      </c>
      <c r="Q196" s="44"/>
      <c r="R196" s="69"/>
      <c r="S196" s="150"/>
      <c r="T196" s="44" t="s">
        <v>58</v>
      </c>
      <c r="U196" s="44" t="s">
        <v>158</v>
      </c>
      <c r="V196" s="44" t="s">
        <v>79</v>
      </c>
      <c r="W196" s="49" t="s">
        <v>58</v>
      </c>
    </row>
    <row r="197" spans="2:23" x14ac:dyDescent="0.2">
      <c r="B197" s="43"/>
      <c r="C197" s="44"/>
      <c r="D197" s="44" t="s">
        <v>85</v>
      </c>
      <c r="E197" s="45"/>
      <c r="F197" s="45"/>
      <c r="G197" s="45" t="s">
        <v>58</v>
      </c>
      <c r="H197" s="45"/>
      <c r="I197" s="44"/>
      <c r="J197" s="47" t="s">
        <v>58</v>
      </c>
      <c r="K197" s="44"/>
      <c r="L197" s="44" t="s">
        <v>76</v>
      </c>
      <c r="M197" s="44"/>
      <c r="N197" s="48"/>
      <c r="O197" s="65">
        <v>1.3599999999999999E-2</v>
      </c>
      <c r="P197" s="48" t="s">
        <v>78</v>
      </c>
      <c r="Q197" s="44"/>
      <c r="R197" s="69"/>
      <c r="S197" s="150"/>
      <c r="T197" s="44" t="s">
        <v>58</v>
      </c>
      <c r="U197" s="44" t="s">
        <v>158</v>
      </c>
      <c r="V197" s="44" t="s">
        <v>79</v>
      </c>
      <c r="W197" s="49" t="s">
        <v>58</v>
      </c>
    </row>
    <row r="198" spans="2:23" ht="12.75" customHeight="1" x14ac:dyDescent="0.2">
      <c r="B198" s="43"/>
      <c r="C198" s="44"/>
      <c r="D198" s="44" t="s">
        <v>87</v>
      </c>
      <c r="E198" s="45"/>
      <c r="F198" s="45"/>
      <c r="G198" s="45" t="s">
        <v>58</v>
      </c>
      <c r="H198" s="45"/>
      <c r="I198" s="44"/>
      <c r="J198" s="47" t="s">
        <v>58</v>
      </c>
      <c r="K198" s="44"/>
      <c r="L198" s="44" t="s">
        <v>76</v>
      </c>
      <c r="M198" s="44"/>
      <c r="N198" s="48"/>
      <c r="O198" s="65">
        <v>1.3599999999999999E-2</v>
      </c>
      <c r="P198" s="48" t="s">
        <v>78</v>
      </c>
      <c r="Q198" s="44"/>
      <c r="R198" s="69"/>
      <c r="S198" s="155"/>
      <c r="T198" s="44" t="s">
        <v>58</v>
      </c>
      <c r="U198" s="44" t="s">
        <v>158</v>
      </c>
      <c r="V198" s="44" t="s">
        <v>79</v>
      </c>
      <c r="W198" s="49" t="s">
        <v>58</v>
      </c>
    </row>
    <row r="199" spans="2:23" x14ac:dyDescent="0.2">
      <c r="B199" s="43"/>
      <c r="C199" s="44"/>
      <c r="D199" s="44" t="s">
        <v>88</v>
      </c>
      <c r="E199" s="45"/>
      <c r="F199" s="45"/>
      <c r="G199" s="45" t="s">
        <v>58</v>
      </c>
      <c r="H199" s="45"/>
      <c r="I199" s="44"/>
      <c r="J199" s="47" t="s">
        <v>58</v>
      </c>
      <c r="K199" s="44"/>
      <c r="L199" s="44" t="s">
        <v>76</v>
      </c>
      <c r="M199" s="44"/>
      <c r="N199" s="48"/>
      <c r="O199" s="65" t="s">
        <v>199</v>
      </c>
      <c r="P199" s="48" t="s">
        <v>78</v>
      </c>
      <c r="Q199" s="44"/>
      <c r="R199" s="69"/>
      <c r="S199" s="149" t="s">
        <v>194</v>
      </c>
      <c r="T199" s="44" t="s">
        <v>58</v>
      </c>
      <c r="U199" s="44" t="s">
        <v>158</v>
      </c>
      <c r="V199" s="44" t="s">
        <v>91</v>
      </c>
      <c r="W199" s="71" t="s">
        <v>200</v>
      </c>
    </row>
    <row r="200" spans="2:23" x14ac:dyDescent="0.2">
      <c r="B200" s="43"/>
      <c r="C200" s="44"/>
      <c r="D200" s="44" t="s">
        <v>93</v>
      </c>
      <c r="E200" s="45"/>
      <c r="F200" s="45"/>
      <c r="G200" s="45" t="s">
        <v>58</v>
      </c>
      <c r="H200" s="45"/>
      <c r="I200" s="44"/>
      <c r="J200" s="44" t="s">
        <v>58</v>
      </c>
      <c r="K200" s="44"/>
      <c r="L200" s="44" t="s">
        <v>76</v>
      </c>
      <c r="M200" s="44"/>
      <c r="N200" s="48"/>
      <c r="O200" s="65">
        <v>0.9</v>
      </c>
      <c r="P200" s="48" t="s">
        <v>78</v>
      </c>
      <c r="Q200" s="44"/>
      <c r="R200" s="69"/>
      <c r="S200" s="150"/>
      <c r="T200" s="44" t="s">
        <v>58</v>
      </c>
      <c r="U200" s="44" t="s">
        <v>158</v>
      </c>
      <c r="V200" s="44" t="s">
        <v>91</v>
      </c>
      <c r="W200" s="49"/>
    </row>
    <row r="201" spans="2:23" x14ac:dyDescent="0.2">
      <c r="B201" s="43"/>
      <c r="C201" s="44"/>
      <c r="D201" s="44" t="s">
        <v>95</v>
      </c>
      <c r="E201" s="45"/>
      <c r="F201" s="45"/>
      <c r="G201" s="45" t="s">
        <v>147</v>
      </c>
      <c r="H201" s="45"/>
      <c r="I201" s="44"/>
      <c r="J201" s="44" t="s">
        <v>58</v>
      </c>
      <c r="K201" s="44"/>
      <c r="L201" s="44" t="s">
        <v>76</v>
      </c>
      <c r="M201" s="44"/>
      <c r="N201" s="48"/>
      <c r="O201" s="65" t="s">
        <v>201</v>
      </c>
      <c r="P201" s="48" t="s">
        <v>78</v>
      </c>
      <c r="Q201" s="44"/>
      <c r="R201" s="69"/>
      <c r="S201" s="155"/>
      <c r="T201" s="44" t="s">
        <v>58</v>
      </c>
      <c r="U201" s="44" t="s">
        <v>158</v>
      </c>
      <c r="V201" s="44" t="s">
        <v>91</v>
      </c>
      <c r="W201" s="71" t="s">
        <v>202</v>
      </c>
    </row>
    <row r="202" spans="2:23" x14ac:dyDescent="0.2">
      <c r="B202" s="43"/>
      <c r="C202" s="44"/>
      <c r="D202" s="44" t="s">
        <v>97</v>
      </c>
      <c r="E202" s="45"/>
      <c r="F202" s="45"/>
      <c r="G202" s="45" t="s">
        <v>58</v>
      </c>
      <c r="H202" s="45"/>
      <c r="I202" s="44"/>
      <c r="J202" s="44" t="s">
        <v>58</v>
      </c>
      <c r="K202" s="44"/>
      <c r="L202" s="44" t="s">
        <v>76</v>
      </c>
      <c r="M202" s="44"/>
      <c r="N202" s="48"/>
      <c r="O202" s="65">
        <v>3.6</v>
      </c>
      <c r="P202" s="48" t="s">
        <v>78</v>
      </c>
      <c r="Q202" s="44"/>
      <c r="R202" s="69"/>
      <c r="S202" s="149" t="s">
        <v>198</v>
      </c>
      <c r="T202" s="44" t="s">
        <v>58</v>
      </c>
      <c r="U202" s="44" t="s">
        <v>158</v>
      </c>
      <c r="V202" s="44" t="s">
        <v>91</v>
      </c>
      <c r="W202" s="49"/>
    </row>
    <row r="203" spans="2:23" x14ac:dyDescent="0.2">
      <c r="B203" s="43"/>
      <c r="C203" s="44"/>
      <c r="D203" s="44" t="s">
        <v>99</v>
      </c>
      <c r="E203" s="45"/>
      <c r="F203" s="45"/>
      <c r="G203" s="45" t="s">
        <v>58</v>
      </c>
      <c r="H203" s="45"/>
      <c r="I203" s="44"/>
      <c r="J203" s="44" t="s">
        <v>58</v>
      </c>
      <c r="K203" s="44"/>
      <c r="L203" s="44" t="s">
        <v>76</v>
      </c>
      <c r="M203" s="44"/>
      <c r="N203" s="48"/>
      <c r="O203" s="65">
        <v>10</v>
      </c>
      <c r="P203" s="48" t="s">
        <v>78</v>
      </c>
      <c r="Q203" s="44"/>
      <c r="R203" s="69"/>
      <c r="S203" s="150"/>
      <c r="T203" s="44" t="s">
        <v>58</v>
      </c>
      <c r="U203" s="44" t="s">
        <v>158</v>
      </c>
      <c r="V203" s="44" t="s">
        <v>91</v>
      </c>
      <c r="W203" s="49"/>
    </row>
    <row r="204" spans="2:23" ht="13.5" thickBot="1" x14ac:dyDescent="0.25">
      <c r="B204" s="50"/>
      <c r="C204" s="51"/>
      <c r="D204" s="51" t="s">
        <v>100</v>
      </c>
      <c r="E204" s="52"/>
      <c r="F204" s="52"/>
      <c r="G204" s="52" t="s">
        <v>58</v>
      </c>
      <c r="H204" s="52"/>
      <c r="I204" s="51"/>
      <c r="J204" s="51" t="s">
        <v>58</v>
      </c>
      <c r="K204" s="51"/>
      <c r="L204" s="51" t="s">
        <v>76</v>
      </c>
      <c r="M204" s="51"/>
      <c r="N204" s="54"/>
      <c r="O204" s="72">
        <v>10</v>
      </c>
      <c r="P204" s="54" t="s">
        <v>78</v>
      </c>
      <c r="Q204" s="51"/>
      <c r="R204" s="73"/>
      <c r="S204" s="151"/>
      <c r="T204" s="51" t="s">
        <v>58</v>
      </c>
      <c r="U204" s="51" t="s">
        <v>158</v>
      </c>
      <c r="V204" s="51" t="s">
        <v>91</v>
      </c>
      <c r="W204" s="55"/>
    </row>
    <row r="205" spans="2:23" x14ac:dyDescent="0.2">
      <c r="B205" s="31" t="s">
        <v>43</v>
      </c>
      <c r="C205" s="74" t="s">
        <v>218</v>
      </c>
      <c r="D205" s="32" t="s">
        <v>44</v>
      </c>
      <c r="E205" s="33">
        <v>43440</v>
      </c>
      <c r="F205" s="33">
        <v>44900</v>
      </c>
      <c r="G205" s="33">
        <v>43739</v>
      </c>
      <c r="H205" s="33">
        <v>49309</v>
      </c>
      <c r="I205" s="32" t="s">
        <v>46</v>
      </c>
      <c r="J205" s="56">
        <v>75000</v>
      </c>
      <c r="K205" s="32" t="s">
        <v>48</v>
      </c>
      <c r="L205" s="32" t="s">
        <v>49</v>
      </c>
      <c r="M205" s="34">
        <f>268/365</f>
        <v>0.73424657534246573</v>
      </c>
      <c r="N205" s="35" t="s">
        <v>50</v>
      </c>
      <c r="O205" s="35"/>
      <c r="P205" s="35"/>
      <c r="Q205" s="32" t="s">
        <v>204</v>
      </c>
      <c r="R205" s="152" t="s">
        <v>275</v>
      </c>
      <c r="S205" s="32"/>
      <c r="T205" s="32" t="s">
        <v>53</v>
      </c>
      <c r="U205" s="32" t="s">
        <v>54</v>
      </c>
      <c r="V205" s="32" t="s">
        <v>55</v>
      </c>
      <c r="W205" s="36"/>
    </row>
    <row r="206" spans="2:23" x14ac:dyDescent="0.2">
      <c r="B206" s="20"/>
      <c r="C206" s="15"/>
      <c r="D206" s="38" t="s">
        <v>60</v>
      </c>
      <c r="E206" s="37"/>
      <c r="F206" s="37"/>
      <c r="G206" s="37" t="s">
        <v>58</v>
      </c>
      <c r="H206" s="37"/>
      <c r="I206" s="15"/>
      <c r="J206" s="93">
        <v>75000</v>
      </c>
      <c r="K206" s="38" t="s">
        <v>48</v>
      </c>
      <c r="L206" s="38" t="s">
        <v>49</v>
      </c>
      <c r="M206" s="93">
        <v>0</v>
      </c>
      <c r="N206" s="79" t="s">
        <v>50</v>
      </c>
      <c r="O206" s="79"/>
      <c r="P206" s="79"/>
      <c r="Q206" s="38"/>
      <c r="R206" s="153"/>
      <c r="S206" s="38"/>
      <c r="T206" s="15" t="s">
        <v>58</v>
      </c>
      <c r="U206" s="15" t="s">
        <v>54</v>
      </c>
      <c r="V206" s="38" t="s">
        <v>55</v>
      </c>
      <c r="W206" s="42"/>
    </row>
    <row r="207" spans="2:23" x14ac:dyDescent="0.2">
      <c r="B207" s="20"/>
      <c r="C207" s="15"/>
      <c r="D207" s="15" t="s">
        <v>61</v>
      </c>
      <c r="E207" s="37"/>
      <c r="F207" s="37"/>
      <c r="G207" s="37" t="s">
        <v>58</v>
      </c>
      <c r="H207" s="37"/>
      <c r="I207" s="15"/>
      <c r="J207" s="16">
        <v>18750</v>
      </c>
      <c r="K207" s="15" t="s">
        <v>48</v>
      </c>
      <c r="L207" s="15" t="s">
        <v>49</v>
      </c>
      <c r="M207" s="16">
        <v>0</v>
      </c>
      <c r="N207" s="39" t="s">
        <v>50</v>
      </c>
      <c r="O207" s="39"/>
      <c r="P207" s="39"/>
      <c r="Q207" s="15"/>
      <c r="R207" s="153"/>
      <c r="S207" s="15"/>
      <c r="T207" s="15" t="s">
        <v>58</v>
      </c>
      <c r="U207" s="15" t="s">
        <v>54</v>
      </c>
      <c r="V207" s="15" t="s">
        <v>55</v>
      </c>
      <c r="W207" s="40"/>
    </row>
    <row r="208" spans="2:23" x14ac:dyDescent="0.2">
      <c r="B208" s="20"/>
      <c r="C208" s="15"/>
      <c r="D208" s="15" t="s">
        <v>63</v>
      </c>
      <c r="E208" s="37"/>
      <c r="F208" s="37"/>
      <c r="G208" s="37" t="s">
        <v>58</v>
      </c>
      <c r="H208" s="37"/>
      <c r="I208" s="15"/>
      <c r="J208" s="16">
        <v>18750</v>
      </c>
      <c r="K208" s="15" t="s">
        <v>48</v>
      </c>
      <c r="L208" s="15" t="s">
        <v>49</v>
      </c>
      <c r="M208" s="16">
        <v>0</v>
      </c>
      <c r="N208" s="39" t="s">
        <v>50</v>
      </c>
      <c r="O208" s="39"/>
      <c r="P208" s="39"/>
      <c r="Q208" s="15"/>
      <c r="R208" s="153"/>
      <c r="S208" s="15"/>
      <c r="T208" s="15" t="s">
        <v>58</v>
      </c>
      <c r="U208" s="15" t="s">
        <v>54</v>
      </c>
      <c r="V208" s="15" t="s">
        <v>55</v>
      </c>
      <c r="W208" s="40"/>
    </row>
    <row r="209" spans="1:133" x14ac:dyDescent="0.2">
      <c r="B209" s="20"/>
      <c r="C209" s="15"/>
      <c r="D209" s="15" t="s">
        <v>205</v>
      </c>
      <c r="E209" s="37"/>
      <c r="F209" s="37"/>
      <c r="G209" s="37" t="s">
        <v>58</v>
      </c>
      <c r="H209" s="37"/>
      <c r="I209" s="15"/>
      <c r="J209" s="16">
        <v>75000</v>
      </c>
      <c r="K209" s="15" t="s">
        <v>48</v>
      </c>
      <c r="L209" s="15" t="s">
        <v>49</v>
      </c>
      <c r="M209" s="16">
        <v>0</v>
      </c>
      <c r="N209" s="39" t="s">
        <v>50</v>
      </c>
      <c r="O209" s="39"/>
      <c r="P209" s="39"/>
      <c r="Q209" s="15"/>
      <c r="R209" s="153"/>
      <c r="S209" s="63"/>
      <c r="T209" s="15" t="s">
        <v>58</v>
      </c>
      <c r="U209" s="15" t="s">
        <v>54</v>
      </c>
      <c r="V209" s="15" t="s">
        <v>55</v>
      </c>
      <c r="W209" s="40"/>
    </row>
    <row r="210" spans="1:133" ht="15" customHeight="1" x14ac:dyDescent="0.2">
      <c r="B210" s="20"/>
      <c r="C210" s="15"/>
      <c r="D210" s="15" t="s">
        <v>206</v>
      </c>
      <c r="E210" s="37"/>
      <c r="F210" s="37"/>
      <c r="G210" s="37" t="s">
        <v>58</v>
      </c>
      <c r="H210" s="37"/>
      <c r="I210" s="15"/>
      <c r="J210" s="16">
        <v>18750</v>
      </c>
      <c r="K210" s="15" t="s">
        <v>48</v>
      </c>
      <c r="L210" s="15" t="s">
        <v>49</v>
      </c>
      <c r="M210" s="16">
        <v>0</v>
      </c>
      <c r="N210" s="39" t="s">
        <v>50</v>
      </c>
      <c r="O210" s="39"/>
      <c r="P210" s="39"/>
      <c r="Q210" s="15"/>
      <c r="R210" s="153"/>
      <c r="S210" s="63"/>
      <c r="T210" s="15" t="s">
        <v>58</v>
      </c>
      <c r="U210" s="15" t="s">
        <v>54</v>
      </c>
      <c r="V210" s="15" t="s">
        <v>55</v>
      </c>
      <c r="W210" s="40"/>
    </row>
    <row r="211" spans="1:133" x14ac:dyDescent="0.2">
      <c r="B211" s="20"/>
      <c r="C211" s="15"/>
      <c r="D211" s="15" t="s">
        <v>71</v>
      </c>
      <c r="E211" s="37"/>
      <c r="F211" s="37"/>
      <c r="G211" s="37" t="s">
        <v>207</v>
      </c>
      <c r="H211" s="37"/>
      <c r="I211" s="15"/>
      <c r="J211" s="16">
        <v>3000000</v>
      </c>
      <c r="K211" s="15" t="s">
        <v>73</v>
      </c>
      <c r="L211" s="15" t="s">
        <v>49</v>
      </c>
      <c r="M211" s="16">
        <v>0</v>
      </c>
      <c r="N211" s="39" t="s">
        <v>50</v>
      </c>
      <c r="O211" s="39"/>
      <c r="P211" s="39"/>
      <c r="Q211" s="15"/>
      <c r="R211" s="153"/>
      <c r="S211" s="63"/>
      <c r="T211" s="15" t="s">
        <v>58</v>
      </c>
      <c r="U211" s="15" t="s">
        <v>54</v>
      </c>
      <c r="V211" s="15" t="s">
        <v>55</v>
      </c>
      <c r="W211" s="40" t="s">
        <v>208</v>
      </c>
    </row>
    <row r="212" spans="1:133" ht="12.75" customHeight="1" x14ac:dyDescent="0.2">
      <c r="B212" s="20"/>
      <c r="C212" s="15"/>
      <c r="D212" s="15" t="s">
        <v>57</v>
      </c>
      <c r="E212" s="37"/>
      <c r="F212" s="37"/>
      <c r="G212" s="85">
        <v>43739</v>
      </c>
      <c r="H212" s="37"/>
      <c r="I212" s="15"/>
      <c r="J212" s="16">
        <v>37500</v>
      </c>
      <c r="K212" s="15" t="s">
        <v>48</v>
      </c>
      <c r="L212" s="15" t="s">
        <v>49</v>
      </c>
      <c r="M212" s="17">
        <f>24/365</f>
        <v>6.575342465753424E-2</v>
      </c>
      <c r="N212" s="39" t="s">
        <v>50</v>
      </c>
      <c r="O212" s="39"/>
      <c r="P212" s="39"/>
      <c r="Q212" s="15" t="s">
        <v>209</v>
      </c>
      <c r="R212" s="154"/>
      <c r="S212" s="63"/>
      <c r="T212" s="15" t="s">
        <v>58</v>
      </c>
      <c r="U212" s="15" t="s">
        <v>54</v>
      </c>
      <c r="V212" s="15" t="s">
        <v>55</v>
      </c>
      <c r="W212" s="40"/>
    </row>
    <row r="213" spans="1:133" x14ac:dyDescent="0.2">
      <c r="B213" s="43"/>
      <c r="C213" s="44"/>
      <c r="D213" s="44" t="s">
        <v>74</v>
      </c>
      <c r="E213" s="45"/>
      <c r="F213" s="45"/>
      <c r="G213" s="45" t="s">
        <v>58</v>
      </c>
      <c r="H213" s="45"/>
      <c r="I213" s="44"/>
      <c r="J213" s="47" t="s">
        <v>75</v>
      </c>
      <c r="K213" s="44"/>
      <c r="L213" s="44" t="s">
        <v>76</v>
      </c>
      <c r="M213" s="44"/>
      <c r="N213" s="48"/>
      <c r="O213" s="65">
        <v>8.8499999999999995E-2</v>
      </c>
      <c r="P213" s="48" t="s">
        <v>78</v>
      </c>
      <c r="Q213" s="44"/>
      <c r="R213" s="69"/>
      <c r="S213" s="149" t="s">
        <v>142</v>
      </c>
      <c r="T213" s="44" t="s">
        <v>58</v>
      </c>
      <c r="U213" s="44" t="s">
        <v>54</v>
      </c>
      <c r="V213" s="44" t="s">
        <v>79</v>
      </c>
      <c r="W213" s="49" t="s">
        <v>80</v>
      </c>
    </row>
    <row r="214" spans="1:133" x14ac:dyDescent="0.2">
      <c r="B214" s="43"/>
      <c r="C214" s="44"/>
      <c r="D214" s="44" t="s">
        <v>81</v>
      </c>
      <c r="E214" s="45"/>
      <c r="F214" s="45"/>
      <c r="G214" s="45" t="s">
        <v>58</v>
      </c>
      <c r="H214" s="45"/>
      <c r="I214" s="44"/>
      <c r="J214" s="47" t="s">
        <v>58</v>
      </c>
      <c r="K214" s="44"/>
      <c r="L214" s="44" t="s">
        <v>76</v>
      </c>
      <c r="M214" s="44"/>
      <c r="N214" s="48"/>
      <c r="O214" s="65">
        <v>8.8499999999999995E-2</v>
      </c>
      <c r="P214" s="48" t="s">
        <v>78</v>
      </c>
      <c r="Q214" s="44"/>
      <c r="R214" s="69"/>
      <c r="S214" s="150"/>
      <c r="T214" s="44" t="s">
        <v>58</v>
      </c>
      <c r="U214" s="44" t="s">
        <v>54</v>
      </c>
      <c r="V214" s="44" t="s">
        <v>79</v>
      </c>
      <c r="W214" s="49" t="s">
        <v>58</v>
      </c>
    </row>
    <row r="215" spans="1:133" x14ac:dyDescent="0.2">
      <c r="B215" s="43"/>
      <c r="C215" s="44"/>
      <c r="D215" s="44" t="s">
        <v>210</v>
      </c>
      <c r="E215" s="45"/>
      <c r="F215" s="45"/>
      <c r="G215" s="45" t="s">
        <v>58</v>
      </c>
      <c r="H215" s="45"/>
      <c r="I215" s="44"/>
      <c r="J215" s="47" t="s">
        <v>58</v>
      </c>
      <c r="K215" s="44"/>
      <c r="L215" s="44" t="s">
        <v>76</v>
      </c>
      <c r="M215" s="44"/>
      <c r="N215" s="48"/>
      <c r="O215" s="65">
        <v>8.8499999999999995E-2</v>
      </c>
      <c r="P215" s="48" t="s">
        <v>78</v>
      </c>
      <c r="Q215" s="44"/>
      <c r="R215" s="69"/>
      <c r="S215" s="150"/>
      <c r="T215" s="44" t="s">
        <v>58</v>
      </c>
      <c r="U215" s="44" t="s">
        <v>54</v>
      </c>
      <c r="V215" s="44" t="s">
        <v>79</v>
      </c>
      <c r="W215" s="49" t="s">
        <v>58</v>
      </c>
    </row>
    <row r="216" spans="1:133" x14ac:dyDescent="0.2">
      <c r="B216" s="43"/>
      <c r="C216" s="44"/>
      <c r="D216" s="44" t="s">
        <v>82</v>
      </c>
      <c r="E216" s="45"/>
      <c r="F216" s="45"/>
      <c r="G216" s="45" t="s">
        <v>58</v>
      </c>
      <c r="H216" s="45"/>
      <c r="I216" s="44"/>
      <c r="J216" s="47" t="s">
        <v>58</v>
      </c>
      <c r="K216" s="44"/>
      <c r="L216" s="44" t="s">
        <v>76</v>
      </c>
      <c r="M216" s="44"/>
      <c r="N216" s="48"/>
      <c r="O216" s="65">
        <v>4.4200000000000003E-2</v>
      </c>
      <c r="P216" s="48" t="s">
        <v>78</v>
      </c>
      <c r="Q216" s="44"/>
      <c r="R216" s="69"/>
      <c r="S216" s="150"/>
      <c r="T216" s="44" t="s">
        <v>58</v>
      </c>
      <c r="U216" s="44" t="s">
        <v>54</v>
      </c>
      <c r="V216" s="44" t="s">
        <v>79</v>
      </c>
      <c r="W216" s="49" t="s">
        <v>58</v>
      </c>
    </row>
    <row r="217" spans="1:133" s="18" customFormat="1" ht="12.75" customHeight="1" x14ac:dyDescent="0.2">
      <c r="A217" s="2"/>
      <c r="B217" s="43"/>
      <c r="C217" s="44"/>
      <c r="D217" s="44" t="s">
        <v>84</v>
      </c>
      <c r="E217" s="45"/>
      <c r="F217" s="45"/>
      <c r="G217" s="45" t="s">
        <v>58</v>
      </c>
      <c r="H217" s="45"/>
      <c r="I217" s="44"/>
      <c r="J217" s="47" t="s">
        <v>58</v>
      </c>
      <c r="K217" s="44"/>
      <c r="L217" s="44" t="s">
        <v>76</v>
      </c>
      <c r="M217" s="44"/>
      <c r="N217" s="48"/>
      <c r="O217" s="65">
        <v>8.8499999999999995E-2</v>
      </c>
      <c r="P217" s="48" t="s">
        <v>78</v>
      </c>
      <c r="Q217" s="44"/>
      <c r="R217" s="69"/>
      <c r="S217" s="150"/>
      <c r="T217" s="44" t="s">
        <v>58</v>
      </c>
      <c r="U217" s="44" t="s">
        <v>54</v>
      </c>
      <c r="V217" s="44" t="s">
        <v>79</v>
      </c>
      <c r="W217" s="49" t="s">
        <v>58</v>
      </c>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row>
    <row r="218" spans="1:133" s="18" customFormat="1" x14ac:dyDescent="0.2">
      <c r="A218" s="2"/>
      <c r="B218" s="43"/>
      <c r="C218" s="44"/>
      <c r="D218" s="44" t="s">
        <v>211</v>
      </c>
      <c r="E218" s="45"/>
      <c r="F218" s="45"/>
      <c r="G218" s="45" t="s">
        <v>58</v>
      </c>
      <c r="H218" s="45"/>
      <c r="I218" s="44"/>
      <c r="J218" s="47" t="s">
        <v>58</v>
      </c>
      <c r="K218" s="44"/>
      <c r="L218" s="44" t="s">
        <v>76</v>
      </c>
      <c r="M218" s="44"/>
      <c r="N218" s="48"/>
      <c r="O218" s="65">
        <v>4.4200000000000003E-2</v>
      </c>
      <c r="P218" s="48" t="s">
        <v>78</v>
      </c>
      <c r="Q218" s="44"/>
      <c r="R218" s="69"/>
      <c r="S218" s="150"/>
      <c r="T218" s="44" t="s">
        <v>58</v>
      </c>
      <c r="U218" s="44" t="s">
        <v>54</v>
      </c>
      <c r="V218" s="44" t="s">
        <v>79</v>
      </c>
      <c r="W218" s="49" t="s">
        <v>58</v>
      </c>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row>
    <row r="219" spans="1:133" s="18" customFormat="1" x14ac:dyDescent="0.2">
      <c r="A219" s="2"/>
      <c r="B219" s="43"/>
      <c r="C219" s="44"/>
      <c r="D219" s="44" t="s">
        <v>212</v>
      </c>
      <c r="E219" s="45"/>
      <c r="F219" s="45"/>
      <c r="G219" s="45" t="s">
        <v>58</v>
      </c>
      <c r="H219" s="45"/>
      <c r="I219" s="44"/>
      <c r="J219" s="47" t="s">
        <v>58</v>
      </c>
      <c r="K219" s="44"/>
      <c r="L219" s="44" t="s">
        <v>76</v>
      </c>
      <c r="M219" s="44"/>
      <c r="N219" s="48"/>
      <c r="O219" s="65">
        <v>4.4200000000000003E-2</v>
      </c>
      <c r="P219" s="48" t="s">
        <v>78</v>
      </c>
      <c r="Q219" s="44"/>
      <c r="R219" s="69"/>
      <c r="S219" s="150"/>
      <c r="T219" s="44" t="s">
        <v>58</v>
      </c>
      <c r="U219" s="44" t="s">
        <v>54</v>
      </c>
      <c r="V219" s="44" t="s">
        <v>79</v>
      </c>
      <c r="W219" s="49" t="s">
        <v>58</v>
      </c>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row>
    <row r="220" spans="1:133" s="18" customFormat="1" x14ac:dyDescent="0.2">
      <c r="A220" s="2"/>
      <c r="B220" s="43"/>
      <c r="C220" s="44"/>
      <c r="D220" s="44" t="s">
        <v>213</v>
      </c>
      <c r="E220" s="45"/>
      <c r="F220" s="45"/>
      <c r="G220" s="45" t="s">
        <v>58</v>
      </c>
      <c r="H220" s="45"/>
      <c r="I220" s="44"/>
      <c r="J220" s="47" t="s">
        <v>58</v>
      </c>
      <c r="K220" s="44"/>
      <c r="L220" s="44" t="s">
        <v>76</v>
      </c>
      <c r="M220" s="44"/>
      <c r="N220" s="48"/>
      <c r="O220" s="65">
        <v>4.4200000000000003E-2</v>
      </c>
      <c r="P220" s="48" t="s">
        <v>78</v>
      </c>
      <c r="Q220" s="44"/>
      <c r="R220" s="69"/>
      <c r="S220" s="150"/>
      <c r="T220" s="44" t="s">
        <v>58</v>
      </c>
      <c r="U220" s="44" t="s">
        <v>54</v>
      </c>
      <c r="V220" s="44" t="s">
        <v>79</v>
      </c>
      <c r="W220" s="49" t="s">
        <v>58</v>
      </c>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U220" s="2"/>
      <c r="CV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row>
    <row r="221" spans="1:133" s="18" customFormat="1" x14ac:dyDescent="0.2">
      <c r="A221" s="2"/>
      <c r="B221" s="43"/>
      <c r="C221" s="44"/>
      <c r="D221" s="44" t="s">
        <v>214</v>
      </c>
      <c r="E221" s="45"/>
      <c r="F221" s="45"/>
      <c r="G221" s="45" t="s">
        <v>58</v>
      </c>
      <c r="H221" s="45"/>
      <c r="I221" s="44"/>
      <c r="J221" s="47" t="s">
        <v>58</v>
      </c>
      <c r="K221" s="44"/>
      <c r="L221" s="44" t="s">
        <v>76</v>
      </c>
      <c r="M221" s="44"/>
      <c r="N221" s="48"/>
      <c r="O221" s="65">
        <v>4.4200000000000003E-2</v>
      </c>
      <c r="P221" s="48" t="s">
        <v>78</v>
      </c>
      <c r="Q221" s="44"/>
      <c r="R221" s="69"/>
      <c r="S221" s="150"/>
      <c r="T221" s="44" t="s">
        <v>58</v>
      </c>
      <c r="U221" s="44" t="s">
        <v>54</v>
      </c>
      <c r="V221" s="44" t="s">
        <v>79</v>
      </c>
      <c r="W221" s="49" t="s">
        <v>58</v>
      </c>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U221" s="2"/>
      <c r="CV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row>
    <row r="222" spans="1:133" s="18" customFormat="1" x14ac:dyDescent="0.2">
      <c r="A222" s="2"/>
      <c r="B222" s="43"/>
      <c r="C222" s="44"/>
      <c r="D222" s="44" t="s">
        <v>215</v>
      </c>
      <c r="E222" s="45"/>
      <c r="F222" s="45"/>
      <c r="G222" s="45" t="s">
        <v>58</v>
      </c>
      <c r="H222" s="45"/>
      <c r="I222" s="44"/>
      <c r="J222" s="47" t="s">
        <v>58</v>
      </c>
      <c r="K222" s="44"/>
      <c r="L222" s="44" t="s">
        <v>76</v>
      </c>
      <c r="M222" s="44"/>
      <c r="N222" s="48"/>
      <c r="O222" s="65">
        <v>4.4200000000000003E-2</v>
      </c>
      <c r="P222" s="48" t="s">
        <v>78</v>
      </c>
      <c r="Q222" s="44"/>
      <c r="R222" s="69"/>
      <c r="S222" s="150"/>
      <c r="T222" s="44" t="s">
        <v>58</v>
      </c>
      <c r="U222" s="44" t="s">
        <v>54</v>
      </c>
      <c r="V222" s="44" t="s">
        <v>79</v>
      </c>
      <c r="W222" s="49" t="s">
        <v>58</v>
      </c>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row>
    <row r="223" spans="1:133" s="18" customFormat="1" x14ac:dyDescent="0.2">
      <c r="A223" s="2"/>
      <c r="B223" s="43"/>
      <c r="C223" s="44"/>
      <c r="D223" s="44" t="s">
        <v>88</v>
      </c>
      <c r="E223" s="45"/>
      <c r="F223" s="45"/>
      <c r="G223" s="45" t="s">
        <v>207</v>
      </c>
      <c r="H223" s="45"/>
      <c r="I223" s="44"/>
      <c r="J223" s="47" t="s">
        <v>58</v>
      </c>
      <c r="K223" s="44"/>
      <c r="L223" s="44" t="s">
        <v>76</v>
      </c>
      <c r="M223" s="44"/>
      <c r="N223" s="48"/>
      <c r="O223" s="65">
        <v>0.92</v>
      </c>
      <c r="P223" s="48" t="s">
        <v>78</v>
      </c>
      <c r="Q223" s="44"/>
      <c r="R223" s="69"/>
      <c r="S223" s="150"/>
      <c r="T223" s="44" t="s">
        <v>58</v>
      </c>
      <c r="U223" s="44" t="s">
        <v>54</v>
      </c>
      <c r="V223" s="44" t="s">
        <v>91</v>
      </c>
      <c r="W223" s="49" t="s">
        <v>208</v>
      </c>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row>
    <row r="224" spans="1:133" s="18" customFormat="1" x14ac:dyDescent="0.2">
      <c r="A224" s="2"/>
      <c r="B224" s="43"/>
      <c r="C224" s="44"/>
      <c r="D224" s="44" t="s">
        <v>93</v>
      </c>
      <c r="E224" s="45"/>
      <c r="F224" s="45"/>
      <c r="G224" s="46">
        <v>43739</v>
      </c>
      <c r="H224" s="45"/>
      <c r="I224" s="44"/>
      <c r="J224" s="44" t="s">
        <v>58</v>
      </c>
      <c r="K224" s="44"/>
      <c r="L224" s="44" t="s">
        <v>76</v>
      </c>
      <c r="M224" s="44"/>
      <c r="N224" s="48"/>
      <c r="O224" s="65">
        <v>0.92</v>
      </c>
      <c r="P224" s="48" t="s">
        <v>78</v>
      </c>
      <c r="Q224" s="44"/>
      <c r="R224" s="69"/>
      <c r="S224" s="150"/>
      <c r="T224" s="44" t="s">
        <v>58</v>
      </c>
      <c r="U224" s="44" t="s">
        <v>54</v>
      </c>
      <c r="V224" s="44" t="s">
        <v>91</v>
      </c>
      <c r="W224" s="49"/>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row>
    <row r="225" spans="1:133" s="18" customFormat="1" x14ac:dyDescent="0.2">
      <c r="A225" s="2"/>
      <c r="B225" s="43"/>
      <c r="C225" s="44"/>
      <c r="D225" s="44" t="s">
        <v>95</v>
      </c>
      <c r="E225" s="45"/>
      <c r="F225" s="45"/>
      <c r="G225" s="45" t="s">
        <v>58</v>
      </c>
      <c r="H225" s="45"/>
      <c r="I225" s="44"/>
      <c r="J225" s="44" t="s">
        <v>58</v>
      </c>
      <c r="K225" s="44"/>
      <c r="L225" s="44" t="s">
        <v>76</v>
      </c>
      <c r="M225" s="44"/>
      <c r="N225" s="48"/>
      <c r="O225" s="65">
        <v>1.83</v>
      </c>
      <c r="P225" s="48" t="s">
        <v>78</v>
      </c>
      <c r="Q225" s="44"/>
      <c r="R225" s="69"/>
      <c r="S225" s="150"/>
      <c r="T225" s="44" t="s">
        <v>58</v>
      </c>
      <c r="U225" s="44" t="s">
        <v>54</v>
      </c>
      <c r="V225" s="44" t="s">
        <v>91</v>
      </c>
      <c r="W225" s="49"/>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216</v>
      </c>
      <c r="E226" s="45"/>
      <c r="F226" s="45"/>
      <c r="G226" s="45" t="s">
        <v>58</v>
      </c>
      <c r="H226" s="45"/>
      <c r="I226" s="44"/>
      <c r="J226" s="44" t="s">
        <v>58</v>
      </c>
      <c r="K226" s="44"/>
      <c r="L226" s="44" t="s">
        <v>76</v>
      </c>
      <c r="M226" s="44"/>
      <c r="N226" s="48"/>
      <c r="O226" s="65">
        <v>0.92</v>
      </c>
      <c r="P226" s="48" t="s">
        <v>78</v>
      </c>
      <c r="Q226" s="44"/>
      <c r="R226" s="69"/>
      <c r="S226" s="150"/>
      <c r="T226" s="44" t="s">
        <v>58</v>
      </c>
      <c r="U226" s="44" t="s">
        <v>54</v>
      </c>
      <c r="V226" s="44" t="s">
        <v>91</v>
      </c>
      <c r="W226" s="49"/>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97</v>
      </c>
      <c r="E227" s="45"/>
      <c r="F227" s="45"/>
      <c r="G227" s="45" t="s">
        <v>58</v>
      </c>
      <c r="H227" s="45"/>
      <c r="I227" s="44"/>
      <c r="J227" s="44" t="s">
        <v>58</v>
      </c>
      <c r="K227" s="44"/>
      <c r="L227" s="44" t="s">
        <v>76</v>
      </c>
      <c r="M227" s="44"/>
      <c r="N227" s="48"/>
      <c r="O227" s="65">
        <v>3.67</v>
      </c>
      <c r="P227" s="48" t="s">
        <v>78</v>
      </c>
      <c r="Q227" s="44"/>
      <c r="R227" s="69"/>
      <c r="S227" s="150"/>
      <c r="T227" s="44" t="s">
        <v>58</v>
      </c>
      <c r="U227" s="44" t="s">
        <v>54</v>
      </c>
      <c r="V227" s="44" t="s">
        <v>91</v>
      </c>
      <c r="W227" s="49"/>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99</v>
      </c>
      <c r="E228" s="45"/>
      <c r="F228" s="45"/>
      <c r="G228" s="45" t="s">
        <v>58</v>
      </c>
      <c r="H228" s="45"/>
      <c r="I228" s="44"/>
      <c r="J228" s="44" t="s">
        <v>58</v>
      </c>
      <c r="K228" s="44"/>
      <c r="L228" s="44" t="s">
        <v>76</v>
      </c>
      <c r="M228" s="44"/>
      <c r="N228" s="48"/>
      <c r="O228" s="65">
        <v>10.18</v>
      </c>
      <c r="P228" s="48" t="s">
        <v>78</v>
      </c>
      <c r="Q228" s="44"/>
      <c r="R228" s="69"/>
      <c r="S228" s="150"/>
      <c r="T228" s="44" t="s">
        <v>58</v>
      </c>
      <c r="U228" s="44" t="s">
        <v>54</v>
      </c>
      <c r="V228" s="44" t="s">
        <v>91</v>
      </c>
      <c r="W228" s="49"/>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ht="15" customHeight="1" x14ac:dyDescent="0.2">
      <c r="B229" s="43"/>
      <c r="C229" s="44"/>
      <c r="D229" s="44" t="s">
        <v>100</v>
      </c>
      <c r="E229" s="45"/>
      <c r="F229" s="45"/>
      <c r="G229" s="45" t="s">
        <v>58</v>
      </c>
      <c r="H229" s="45"/>
      <c r="I229" s="44"/>
      <c r="J229" s="44" t="s">
        <v>58</v>
      </c>
      <c r="K229" s="44"/>
      <c r="L229" s="44" t="s">
        <v>76</v>
      </c>
      <c r="M229" s="44"/>
      <c r="N229" s="48"/>
      <c r="O229" s="65">
        <v>10.18</v>
      </c>
      <c r="P229" s="48" t="s">
        <v>78</v>
      </c>
      <c r="Q229" s="44"/>
      <c r="R229" s="69"/>
      <c r="S229" s="150"/>
      <c r="T229" s="44" t="s">
        <v>58</v>
      </c>
      <c r="U229" s="44" t="s">
        <v>54</v>
      </c>
      <c r="V229" s="44" t="s">
        <v>91</v>
      </c>
      <c r="W229" s="49"/>
    </row>
    <row r="230" spans="1:133" ht="13.5" thickBot="1" x14ac:dyDescent="0.25">
      <c r="B230" s="50"/>
      <c r="C230" s="51"/>
      <c r="D230" s="51" t="s">
        <v>217</v>
      </c>
      <c r="E230" s="52"/>
      <c r="F230" s="52"/>
      <c r="G230" s="52" t="s">
        <v>58</v>
      </c>
      <c r="H230" s="52"/>
      <c r="I230" s="51"/>
      <c r="J230" s="51" t="s">
        <v>58</v>
      </c>
      <c r="K230" s="51"/>
      <c r="L230" s="51" t="s">
        <v>76</v>
      </c>
      <c r="M230" s="51"/>
      <c r="N230" s="54"/>
      <c r="O230" s="72">
        <v>10.18</v>
      </c>
      <c r="P230" s="54" t="s">
        <v>78</v>
      </c>
      <c r="Q230" s="51"/>
      <c r="R230" s="73"/>
      <c r="S230" s="151"/>
      <c r="T230" s="51" t="s">
        <v>58</v>
      </c>
      <c r="U230" s="51" t="s">
        <v>54</v>
      </c>
      <c r="V230" s="51" t="s">
        <v>91</v>
      </c>
      <c r="W230" s="55"/>
    </row>
    <row r="231" spans="1:133" ht="12.75" customHeight="1" x14ac:dyDescent="0.2">
      <c r="B231" s="31" t="s">
        <v>43</v>
      </c>
      <c r="C231" s="74" t="s">
        <v>221</v>
      </c>
      <c r="D231" s="32" t="s">
        <v>44</v>
      </c>
      <c r="E231" s="33">
        <v>45223</v>
      </c>
      <c r="F231" s="33">
        <v>45624</v>
      </c>
      <c r="G231" s="33">
        <v>45224</v>
      </c>
      <c r="H231" s="33">
        <v>46022</v>
      </c>
      <c r="I231" s="32" t="s">
        <v>46</v>
      </c>
      <c r="J231" s="56">
        <v>4000</v>
      </c>
      <c r="K231" s="32" t="s">
        <v>48</v>
      </c>
      <c r="L231" s="32" t="s">
        <v>49</v>
      </c>
      <c r="M231" s="34">
        <f>450/365</f>
        <v>1.2328767123287672</v>
      </c>
      <c r="N231" s="35" t="s">
        <v>50</v>
      </c>
      <c r="O231" s="57"/>
      <c r="P231" s="35"/>
      <c r="Q231" s="32" t="s">
        <v>219</v>
      </c>
      <c r="R231" s="152" t="s">
        <v>281</v>
      </c>
      <c r="S231" s="32"/>
      <c r="T231" s="32" t="s">
        <v>53</v>
      </c>
      <c r="U231" s="32" t="s">
        <v>158</v>
      </c>
      <c r="V231" s="32" t="s">
        <v>55</v>
      </c>
      <c r="W231" s="36"/>
    </row>
    <row r="232" spans="1:133" x14ac:dyDescent="0.2">
      <c r="B232" s="20"/>
      <c r="C232" s="15"/>
      <c r="D232" s="15" t="s">
        <v>63</v>
      </c>
      <c r="E232" s="37"/>
      <c r="F232" s="37"/>
      <c r="G232" s="37" t="s">
        <v>58</v>
      </c>
      <c r="H232" s="37" t="s">
        <v>234</v>
      </c>
      <c r="I232" s="15"/>
      <c r="J232" s="16">
        <v>1000</v>
      </c>
      <c r="K232" s="15" t="s">
        <v>48</v>
      </c>
      <c r="L232" s="15" t="s">
        <v>49</v>
      </c>
      <c r="M232" s="16">
        <v>0</v>
      </c>
      <c r="N232" s="39" t="s">
        <v>50</v>
      </c>
      <c r="O232" s="19"/>
      <c r="P232" s="39"/>
      <c r="Q232" s="15"/>
      <c r="R232" s="154"/>
      <c r="S232" s="15"/>
      <c r="T232" s="15" t="s">
        <v>58</v>
      </c>
      <c r="U232" s="15" t="s">
        <v>158</v>
      </c>
      <c r="V232" s="15" t="s">
        <v>55</v>
      </c>
      <c r="W232" s="40"/>
    </row>
    <row r="233" spans="1:133" x14ac:dyDescent="0.2">
      <c r="B233" s="20"/>
      <c r="C233" s="15"/>
      <c r="D233" s="15" t="s">
        <v>60</v>
      </c>
      <c r="E233" s="37"/>
      <c r="F233" s="37"/>
      <c r="G233" s="37" t="s">
        <v>58</v>
      </c>
      <c r="H233" s="37" t="s">
        <v>234</v>
      </c>
      <c r="I233" s="15"/>
      <c r="J233" s="16">
        <v>4000</v>
      </c>
      <c r="K233" s="15" t="s">
        <v>48</v>
      </c>
      <c r="L233" s="15" t="s">
        <v>49</v>
      </c>
      <c r="M233" s="16">
        <v>0</v>
      </c>
      <c r="N233" s="39" t="s">
        <v>50</v>
      </c>
      <c r="O233" s="19"/>
      <c r="P233" s="39"/>
      <c r="Q233" s="15"/>
      <c r="R233" s="154"/>
      <c r="S233" s="63"/>
      <c r="T233" s="15" t="s">
        <v>58</v>
      </c>
      <c r="U233" s="15" t="s">
        <v>158</v>
      </c>
      <c r="V233" s="15" t="s">
        <v>55</v>
      </c>
      <c r="W233" s="40"/>
    </row>
    <row r="234" spans="1:133" x14ac:dyDescent="0.2">
      <c r="B234" s="20"/>
      <c r="C234" s="15"/>
      <c r="D234" s="15" t="s">
        <v>61</v>
      </c>
      <c r="E234" s="37"/>
      <c r="F234" s="37"/>
      <c r="G234" s="37" t="s">
        <v>58</v>
      </c>
      <c r="H234" s="37" t="s">
        <v>234</v>
      </c>
      <c r="I234" s="15"/>
      <c r="J234" s="16">
        <v>1000</v>
      </c>
      <c r="K234" s="15" t="s">
        <v>48</v>
      </c>
      <c r="L234" s="15" t="s">
        <v>49</v>
      </c>
      <c r="M234" s="16">
        <v>0</v>
      </c>
      <c r="N234" s="39" t="s">
        <v>50</v>
      </c>
      <c r="O234" s="19"/>
      <c r="P234" s="39"/>
      <c r="Q234" s="15"/>
      <c r="R234" s="154"/>
      <c r="S234" s="63"/>
      <c r="T234" s="15" t="s">
        <v>58</v>
      </c>
      <c r="U234" s="15" t="s">
        <v>158</v>
      </c>
      <c r="V234" s="15" t="s">
        <v>55</v>
      </c>
      <c r="W234" s="40"/>
    </row>
    <row r="235" spans="1:133" x14ac:dyDescent="0.2">
      <c r="B235" s="20"/>
      <c r="C235" s="15"/>
      <c r="D235" s="15" t="s">
        <v>71</v>
      </c>
      <c r="E235" s="37"/>
      <c r="F235" s="37"/>
      <c r="G235" s="37" t="s">
        <v>58</v>
      </c>
      <c r="H235" s="37" t="s">
        <v>234</v>
      </c>
      <c r="I235" s="15"/>
      <c r="J235" s="16">
        <v>160000</v>
      </c>
      <c r="K235" s="15" t="s">
        <v>73</v>
      </c>
      <c r="L235" s="15" t="s">
        <v>49</v>
      </c>
      <c r="M235" s="81">
        <v>0</v>
      </c>
      <c r="N235" s="39" t="s">
        <v>50</v>
      </c>
      <c r="O235" s="19"/>
      <c r="P235" s="39"/>
      <c r="Q235" s="15"/>
      <c r="R235" s="154"/>
      <c r="S235" s="63"/>
      <c r="T235" s="15" t="s">
        <v>58</v>
      </c>
      <c r="U235" s="15" t="s">
        <v>158</v>
      </c>
      <c r="V235" s="15" t="s">
        <v>55</v>
      </c>
      <c r="W235" s="40"/>
    </row>
    <row r="236" spans="1:133" s="18" customFormat="1" ht="12.75" customHeight="1" x14ac:dyDescent="0.2">
      <c r="A236" s="2"/>
      <c r="B236" s="43"/>
      <c r="C236" s="44"/>
      <c r="D236" s="44" t="s">
        <v>74</v>
      </c>
      <c r="E236" s="45"/>
      <c r="F236" s="45"/>
      <c r="G236" s="45" t="s">
        <v>58</v>
      </c>
      <c r="H236" s="45" t="s">
        <v>58</v>
      </c>
      <c r="I236" s="44"/>
      <c r="J236" s="47" t="s">
        <v>75</v>
      </c>
      <c r="K236" s="44"/>
      <c r="L236" s="44" t="s">
        <v>76</v>
      </c>
      <c r="M236" s="47"/>
      <c r="N236" s="48"/>
      <c r="O236" s="48">
        <v>0.10390000000000001</v>
      </c>
      <c r="P236" s="48" t="s">
        <v>78</v>
      </c>
      <c r="Q236" s="44"/>
      <c r="R236" s="94"/>
      <c r="S236" s="149" t="s">
        <v>220</v>
      </c>
      <c r="T236" s="44" t="s">
        <v>58</v>
      </c>
      <c r="U236" s="44" t="s">
        <v>158</v>
      </c>
      <c r="V236" s="44" t="s">
        <v>79</v>
      </c>
      <c r="W236" s="49" t="s">
        <v>80</v>
      </c>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row>
    <row r="237" spans="1:133" s="18" customFormat="1" x14ac:dyDescent="0.2">
      <c r="A237" s="2"/>
      <c r="B237" s="43"/>
      <c r="C237" s="44"/>
      <c r="D237" s="44" t="s">
        <v>81</v>
      </c>
      <c r="E237" s="45"/>
      <c r="F237" s="45"/>
      <c r="G237" s="45" t="s">
        <v>58</v>
      </c>
      <c r="H237" s="45" t="s">
        <v>58</v>
      </c>
      <c r="I237" s="44"/>
      <c r="J237" s="47" t="s">
        <v>58</v>
      </c>
      <c r="K237" s="44"/>
      <c r="L237" s="44" t="s">
        <v>76</v>
      </c>
      <c r="M237" s="47"/>
      <c r="N237" s="48"/>
      <c r="O237" s="48">
        <v>0.10390000000000001</v>
      </c>
      <c r="P237" s="48" t="s">
        <v>78</v>
      </c>
      <c r="Q237" s="44"/>
      <c r="R237" s="94"/>
      <c r="S237" s="150"/>
      <c r="T237" s="44" t="s">
        <v>58</v>
      </c>
      <c r="U237" s="44" t="s">
        <v>158</v>
      </c>
      <c r="V237" s="44" t="s">
        <v>79</v>
      </c>
      <c r="W237" s="49" t="s">
        <v>58</v>
      </c>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row>
    <row r="238" spans="1:133" s="18" customFormat="1" x14ac:dyDescent="0.2">
      <c r="A238" s="2"/>
      <c r="B238" s="43"/>
      <c r="C238" s="44"/>
      <c r="D238" s="44" t="s">
        <v>82</v>
      </c>
      <c r="E238" s="45"/>
      <c r="F238" s="45"/>
      <c r="G238" s="45" t="s">
        <v>58</v>
      </c>
      <c r="H238" s="45" t="s">
        <v>58</v>
      </c>
      <c r="I238" s="44"/>
      <c r="J238" s="47" t="s">
        <v>58</v>
      </c>
      <c r="K238" s="44"/>
      <c r="L238" s="44" t="s">
        <v>76</v>
      </c>
      <c r="M238" s="47"/>
      <c r="N238" s="48"/>
      <c r="O238" s="48">
        <v>5.1900000000000002E-2</v>
      </c>
      <c r="P238" s="48" t="s">
        <v>78</v>
      </c>
      <c r="Q238" s="44"/>
      <c r="R238" s="94"/>
      <c r="S238" s="150"/>
      <c r="T238" s="44" t="s">
        <v>58</v>
      </c>
      <c r="U238" s="44" t="s">
        <v>158</v>
      </c>
      <c r="V238" s="44" t="s">
        <v>79</v>
      </c>
      <c r="W238" s="49" t="s">
        <v>58</v>
      </c>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row>
    <row r="239" spans="1:133" s="18" customFormat="1" x14ac:dyDescent="0.2">
      <c r="A239" s="2"/>
      <c r="B239" s="43"/>
      <c r="C239" s="44"/>
      <c r="D239" s="44" t="s">
        <v>84</v>
      </c>
      <c r="E239" s="45"/>
      <c r="F239" s="45"/>
      <c r="G239" s="45" t="s">
        <v>58</v>
      </c>
      <c r="H239" s="45" t="s">
        <v>58</v>
      </c>
      <c r="I239" s="44"/>
      <c r="J239" s="47" t="s">
        <v>58</v>
      </c>
      <c r="K239" s="44"/>
      <c r="L239" s="44" t="s">
        <v>76</v>
      </c>
      <c r="M239" s="47"/>
      <c r="N239" s="48"/>
      <c r="O239" s="48">
        <v>0.10390000000000001</v>
      </c>
      <c r="P239" s="48" t="s">
        <v>78</v>
      </c>
      <c r="Q239" s="44"/>
      <c r="R239" s="94"/>
      <c r="S239" s="150"/>
      <c r="T239" s="44" t="s">
        <v>58</v>
      </c>
      <c r="U239" s="44" t="s">
        <v>158</v>
      </c>
      <c r="V239" s="44" t="s">
        <v>79</v>
      </c>
      <c r="W239" s="49" t="s">
        <v>58</v>
      </c>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row>
    <row r="240" spans="1:133" s="18" customFormat="1" x14ac:dyDescent="0.2">
      <c r="A240" s="2"/>
      <c r="B240" s="43"/>
      <c r="C240" s="44"/>
      <c r="D240" s="44" t="s">
        <v>85</v>
      </c>
      <c r="E240" s="45"/>
      <c r="F240" s="45"/>
      <c r="G240" s="45" t="s">
        <v>58</v>
      </c>
      <c r="H240" s="45" t="s">
        <v>58</v>
      </c>
      <c r="I240" s="44"/>
      <c r="J240" s="47" t="s">
        <v>58</v>
      </c>
      <c r="K240" s="44"/>
      <c r="L240" s="44" t="s">
        <v>76</v>
      </c>
      <c r="M240" s="47"/>
      <c r="N240" s="48"/>
      <c r="O240" s="48">
        <v>5.1900000000000002E-2</v>
      </c>
      <c r="P240" s="48" t="s">
        <v>78</v>
      </c>
      <c r="Q240" s="44"/>
      <c r="R240" s="94"/>
      <c r="S240" s="150"/>
      <c r="T240" s="44" t="s">
        <v>58</v>
      </c>
      <c r="U240" s="44" t="s">
        <v>158</v>
      </c>
      <c r="V240" s="44" t="s">
        <v>79</v>
      </c>
      <c r="W240" s="49" t="s">
        <v>58</v>
      </c>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row>
    <row r="241" spans="1:133" s="18" customFormat="1" x14ac:dyDescent="0.2">
      <c r="A241" s="2"/>
      <c r="B241" s="43"/>
      <c r="C241" s="44"/>
      <c r="D241" s="44" t="s">
        <v>87</v>
      </c>
      <c r="E241" s="45"/>
      <c r="F241" s="45"/>
      <c r="G241" s="45" t="s">
        <v>58</v>
      </c>
      <c r="H241" s="45" t="s">
        <v>58</v>
      </c>
      <c r="I241" s="44"/>
      <c r="J241" s="47" t="s">
        <v>58</v>
      </c>
      <c r="K241" s="44"/>
      <c r="L241" s="44" t="s">
        <v>76</v>
      </c>
      <c r="M241" s="47"/>
      <c r="N241" s="48"/>
      <c r="O241" s="48">
        <v>5.1900000000000002E-2</v>
      </c>
      <c r="P241" s="48" t="s">
        <v>78</v>
      </c>
      <c r="Q241" s="44"/>
      <c r="R241" s="94"/>
      <c r="S241" s="150"/>
      <c r="T241" s="44" t="s">
        <v>58</v>
      </c>
      <c r="U241" s="44" t="s">
        <v>158</v>
      </c>
      <c r="V241" s="44" t="s">
        <v>79</v>
      </c>
      <c r="W241" s="49" t="s">
        <v>58</v>
      </c>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row>
    <row r="242" spans="1:133" s="18" customFormat="1" x14ac:dyDescent="0.2">
      <c r="A242" s="2"/>
      <c r="B242" s="43"/>
      <c r="C242" s="44"/>
      <c r="D242" s="44" t="s">
        <v>88</v>
      </c>
      <c r="E242" s="45"/>
      <c r="F242" s="45"/>
      <c r="G242" s="45" t="s">
        <v>58</v>
      </c>
      <c r="H242" s="45" t="s">
        <v>58</v>
      </c>
      <c r="I242" s="44"/>
      <c r="J242" s="47" t="s">
        <v>58</v>
      </c>
      <c r="K242" s="44"/>
      <c r="L242" s="44" t="s">
        <v>76</v>
      </c>
      <c r="M242" s="47"/>
      <c r="N242" s="48"/>
      <c r="O242" s="48">
        <v>1.0633999999999999</v>
      </c>
      <c r="P242" s="48" t="s">
        <v>78</v>
      </c>
      <c r="Q242" s="44"/>
      <c r="R242" s="94"/>
      <c r="S242" s="150"/>
      <c r="T242" s="44" t="s">
        <v>58</v>
      </c>
      <c r="U242" s="44" t="s">
        <v>158</v>
      </c>
      <c r="V242" s="44" t="s">
        <v>91</v>
      </c>
      <c r="W242" s="49"/>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row>
    <row r="243" spans="1:133" s="18" customFormat="1" x14ac:dyDescent="0.2">
      <c r="A243" s="2"/>
      <c r="B243" s="43"/>
      <c r="C243" s="44"/>
      <c r="D243" s="44" t="s">
        <v>93</v>
      </c>
      <c r="E243" s="45"/>
      <c r="F243" s="45"/>
      <c r="G243" s="45" t="s">
        <v>58</v>
      </c>
      <c r="H243" s="45" t="s">
        <v>58</v>
      </c>
      <c r="I243" s="44"/>
      <c r="J243" s="47" t="s">
        <v>58</v>
      </c>
      <c r="K243" s="44"/>
      <c r="L243" s="44" t="s">
        <v>76</v>
      </c>
      <c r="M243" s="47"/>
      <c r="N243" s="48"/>
      <c r="O243" s="48">
        <v>1.0633999999999999</v>
      </c>
      <c r="P243" s="48" t="s">
        <v>78</v>
      </c>
      <c r="Q243" s="44"/>
      <c r="R243" s="94"/>
      <c r="S243" s="150"/>
      <c r="T243" s="44" t="s">
        <v>58</v>
      </c>
      <c r="U243" s="44" t="s">
        <v>158</v>
      </c>
      <c r="V243" s="44" t="s">
        <v>91</v>
      </c>
      <c r="W243" s="49"/>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row>
    <row r="244" spans="1:133" s="18" customFormat="1" x14ac:dyDescent="0.2">
      <c r="A244" s="2"/>
      <c r="B244" s="43"/>
      <c r="C244" s="44"/>
      <c r="D244" s="44" t="s">
        <v>95</v>
      </c>
      <c r="E244" s="45"/>
      <c r="F244" s="45"/>
      <c r="G244" s="45" t="s">
        <v>58</v>
      </c>
      <c r="H244" s="45" t="s">
        <v>58</v>
      </c>
      <c r="I244" s="44"/>
      <c r="J244" s="47" t="s">
        <v>58</v>
      </c>
      <c r="K244" s="44"/>
      <c r="L244" s="44" t="s">
        <v>76</v>
      </c>
      <c r="M244" s="47"/>
      <c r="N244" s="48"/>
      <c r="O244" s="48">
        <f>O243*2</f>
        <v>2.1267999999999998</v>
      </c>
      <c r="P244" s="48" t="s">
        <v>78</v>
      </c>
      <c r="Q244" s="44"/>
      <c r="R244" s="94"/>
      <c r="S244" s="150"/>
      <c r="T244" s="44" t="s">
        <v>58</v>
      </c>
      <c r="U244" s="44" t="s">
        <v>158</v>
      </c>
      <c r="V244" s="44" t="s">
        <v>91</v>
      </c>
      <c r="W244" s="49"/>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97</v>
      </c>
      <c r="E245" s="45"/>
      <c r="F245" s="45"/>
      <c r="G245" s="45" t="s">
        <v>58</v>
      </c>
      <c r="H245" s="45" t="s">
        <v>58</v>
      </c>
      <c r="I245" s="44"/>
      <c r="J245" s="47" t="s">
        <v>58</v>
      </c>
      <c r="K245" s="44"/>
      <c r="L245" s="44" t="s">
        <v>76</v>
      </c>
      <c r="M245" s="47"/>
      <c r="N245" s="48"/>
      <c r="O245" s="48">
        <v>4.2309999999999999</v>
      </c>
      <c r="P245" s="48" t="s">
        <v>78</v>
      </c>
      <c r="Q245" s="44"/>
      <c r="R245" s="94"/>
      <c r="S245" s="150"/>
      <c r="T245" s="44" t="s">
        <v>58</v>
      </c>
      <c r="U245" s="44" t="s">
        <v>158</v>
      </c>
      <c r="V245" s="44" t="s">
        <v>91</v>
      </c>
      <c r="W245" s="49"/>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99</v>
      </c>
      <c r="E246" s="45"/>
      <c r="F246" s="45"/>
      <c r="G246" s="45" t="s">
        <v>58</v>
      </c>
      <c r="H246" s="45" t="s">
        <v>58</v>
      </c>
      <c r="I246" s="44"/>
      <c r="J246" s="47" t="s">
        <v>58</v>
      </c>
      <c r="K246" s="44"/>
      <c r="L246" s="44" t="s">
        <v>76</v>
      </c>
      <c r="M246" s="47"/>
      <c r="N246" s="48"/>
      <c r="O246" s="48">
        <v>11.731299999999999</v>
      </c>
      <c r="P246" s="48" t="s">
        <v>78</v>
      </c>
      <c r="Q246" s="44"/>
      <c r="R246" s="94"/>
      <c r="S246" s="150"/>
      <c r="T246" s="44" t="s">
        <v>58</v>
      </c>
      <c r="U246" s="44" t="s">
        <v>158</v>
      </c>
      <c r="V246" s="44" t="s">
        <v>91</v>
      </c>
      <c r="W246" s="49"/>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ht="13.5" thickBot="1" x14ac:dyDescent="0.25">
      <c r="A247" s="2"/>
      <c r="B247" s="50"/>
      <c r="C247" s="51"/>
      <c r="D247" s="51" t="s">
        <v>100</v>
      </c>
      <c r="E247" s="52"/>
      <c r="F247" s="52"/>
      <c r="G247" s="52" t="s">
        <v>58</v>
      </c>
      <c r="H247" s="52" t="s">
        <v>58</v>
      </c>
      <c r="I247" s="51"/>
      <c r="J247" s="53" t="s">
        <v>58</v>
      </c>
      <c r="K247" s="51"/>
      <c r="L247" s="51" t="s">
        <v>76</v>
      </c>
      <c r="M247" s="53"/>
      <c r="N247" s="54"/>
      <c r="O247" s="54">
        <v>11.731299999999999</v>
      </c>
      <c r="P247" s="54" t="s">
        <v>78</v>
      </c>
      <c r="Q247" s="51"/>
      <c r="R247" s="83"/>
      <c r="S247" s="151"/>
      <c r="T247" s="51" t="s">
        <v>58</v>
      </c>
      <c r="U247" s="51" t="s">
        <v>158</v>
      </c>
      <c r="V247" s="51" t="s">
        <v>91</v>
      </c>
      <c r="W247" s="55"/>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x14ac:dyDescent="0.2">
      <c r="B248" s="31" t="s">
        <v>43</v>
      </c>
      <c r="C248" s="74" t="s">
        <v>229</v>
      </c>
      <c r="D248" s="32" t="s">
        <v>44</v>
      </c>
      <c r="E248" s="33">
        <v>44824</v>
      </c>
      <c r="F248" s="33">
        <v>45405</v>
      </c>
      <c r="G248" s="33">
        <v>44927</v>
      </c>
      <c r="H248" s="33">
        <v>46387</v>
      </c>
      <c r="I248" s="32" t="s">
        <v>46</v>
      </c>
      <c r="J248" s="56">
        <v>8000</v>
      </c>
      <c r="K248" s="32" t="s">
        <v>48</v>
      </c>
      <c r="L248" s="32" t="s">
        <v>49</v>
      </c>
      <c r="M248" s="34">
        <f>346.75/365</f>
        <v>0.95</v>
      </c>
      <c r="N248" s="35" t="s">
        <v>50</v>
      </c>
      <c r="O248" s="35"/>
      <c r="P248" s="35"/>
      <c r="Q248" s="32" t="s">
        <v>222</v>
      </c>
      <c r="R248" s="152" t="s">
        <v>282</v>
      </c>
      <c r="S248" s="32"/>
      <c r="T248" s="32" t="s">
        <v>53</v>
      </c>
      <c r="U248" s="32" t="s">
        <v>54</v>
      </c>
      <c r="V248" s="32" t="s">
        <v>55</v>
      </c>
      <c r="W248" s="95"/>
    </row>
    <row r="249" spans="1:133" x14ac:dyDescent="0.2">
      <c r="B249" s="20"/>
      <c r="C249" s="15"/>
      <c r="D249" s="38" t="s">
        <v>60</v>
      </c>
      <c r="E249" s="37"/>
      <c r="F249" s="37"/>
      <c r="G249" s="37" t="s">
        <v>58</v>
      </c>
      <c r="H249" s="37" t="s">
        <v>58</v>
      </c>
      <c r="I249" s="15"/>
      <c r="J249" s="93">
        <v>8000</v>
      </c>
      <c r="K249" s="38" t="s">
        <v>48</v>
      </c>
      <c r="L249" s="38" t="s">
        <v>49</v>
      </c>
      <c r="M249" s="93">
        <v>0</v>
      </c>
      <c r="N249" s="79" t="s">
        <v>50</v>
      </c>
      <c r="O249" s="79"/>
      <c r="P249" s="79"/>
      <c r="Q249" s="38"/>
      <c r="R249" s="153"/>
      <c r="S249" s="38"/>
      <c r="T249" s="15" t="s">
        <v>58</v>
      </c>
      <c r="U249" s="15" t="s">
        <v>54</v>
      </c>
      <c r="V249" s="38" t="s">
        <v>55</v>
      </c>
      <c r="W249" s="99"/>
    </row>
    <row r="250" spans="1:133" x14ac:dyDescent="0.2">
      <c r="B250" s="20"/>
      <c r="C250" s="15"/>
      <c r="D250" s="15" t="s">
        <v>61</v>
      </c>
      <c r="E250" s="37"/>
      <c r="F250" s="37"/>
      <c r="G250" s="37" t="s">
        <v>58</v>
      </c>
      <c r="H250" s="37" t="s">
        <v>58</v>
      </c>
      <c r="I250" s="15"/>
      <c r="J250" s="16">
        <v>2000</v>
      </c>
      <c r="K250" s="15" t="s">
        <v>48</v>
      </c>
      <c r="L250" s="15" t="s">
        <v>49</v>
      </c>
      <c r="M250" s="16">
        <v>0</v>
      </c>
      <c r="N250" s="39" t="s">
        <v>50</v>
      </c>
      <c r="O250" s="39"/>
      <c r="P250" s="39"/>
      <c r="Q250" s="15"/>
      <c r="R250" s="153"/>
      <c r="S250" s="15"/>
      <c r="T250" s="15" t="s">
        <v>58</v>
      </c>
      <c r="U250" s="15" t="s">
        <v>54</v>
      </c>
      <c r="V250" s="15" t="s">
        <v>55</v>
      </c>
      <c r="W250" s="96"/>
    </row>
    <row r="251" spans="1:133" x14ac:dyDescent="0.2">
      <c r="B251" s="20"/>
      <c r="C251" s="15"/>
      <c r="D251" s="15" t="s">
        <v>63</v>
      </c>
      <c r="E251" s="37"/>
      <c r="F251" s="37"/>
      <c r="G251" s="37" t="s">
        <v>58</v>
      </c>
      <c r="H251" s="37" t="s">
        <v>58</v>
      </c>
      <c r="I251" s="15"/>
      <c r="J251" s="16">
        <v>2000</v>
      </c>
      <c r="K251" s="15" t="s">
        <v>48</v>
      </c>
      <c r="L251" s="15" t="s">
        <v>49</v>
      </c>
      <c r="M251" s="16">
        <v>0</v>
      </c>
      <c r="N251" s="39" t="s">
        <v>50</v>
      </c>
      <c r="O251" s="39"/>
      <c r="P251" s="39"/>
      <c r="Q251" s="15"/>
      <c r="R251" s="153"/>
      <c r="S251" s="15"/>
      <c r="T251" s="15" t="s">
        <v>58</v>
      </c>
      <c r="U251" s="15" t="s">
        <v>54</v>
      </c>
      <c r="V251" s="15" t="s">
        <v>55</v>
      </c>
      <c r="W251" s="96"/>
    </row>
    <row r="252" spans="1:133" x14ac:dyDescent="0.2">
      <c r="B252" s="20"/>
      <c r="C252" s="15"/>
      <c r="D252" s="15" t="s">
        <v>57</v>
      </c>
      <c r="E252" s="37"/>
      <c r="F252" s="37"/>
      <c r="G252" s="37" t="s">
        <v>58</v>
      </c>
      <c r="H252" s="37" t="s">
        <v>58</v>
      </c>
      <c r="I252" s="15"/>
      <c r="J252" s="16">
        <v>4000</v>
      </c>
      <c r="K252" s="15" t="s">
        <v>48</v>
      </c>
      <c r="L252" s="15" t="s">
        <v>49</v>
      </c>
      <c r="M252" s="16">
        <v>0</v>
      </c>
      <c r="N252" s="39" t="s">
        <v>50</v>
      </c>
      <c r="O252" s="39"/>
      <c r="P252" s="39"/>
      <c r="Q252" s="15"/>
      <c r="R252" s="153"/>
      <c r="S252" s="63"/>
      <c r="T252" s="15" t="s">
        <v>58</v>
      </c>
      <c r="U252" s="15" t="s">
        <v>54</v>
      </c>
      <c r="V252" s="15" t="s">
        <v>55</v>
      </c>
      <c r="W252" s="96"/>
    </row>
    <row r="253" spans="1:133" x14ac:dyDescent="0.2">
      <c r="B253" s="20"/>
      <c r="C253" s="15"/>
      <c r="D253" s="15" t="s">
        <v>64</v>
      </c>
      <c r="E253" s="37"/>
      <c r="F253" s="37"/>
      <c r="G253" s="37" t="s">
        <v>58</v>
      </c>
      <c r="H253" s="37" t="s">
        <v>58</v>
      </c>
      <c r="I253" s="15"/>
      <c r="J253" s="16">
        <v>2000</v>
      </c>
      <c r="K253" s="15" t="s">
        <v>48</v>
      </c>
      <c r="L253" s="15" t="s">
        <v>49</v>
      </c>
      <c r="M253" s="16">
        <v>0</v>
      </c>
      <c r="N253" s="39" t="s">
        <v>50</v>
      </c>
      <c r="O253" s="39"/>
      <c r="P253" s="39"/>
      <c r="Q253" s="15"/>
      <c r="R253" s="153"/>
      <c r="S253" s="63"/>
      <c r="T253" s="15" t="s">
        <v>58</v>
      </c>
      <c r="U253" s="15" t="s">
        <v>54</v>
      </c>
      <c r="V253" s="15" t="s">
        <v>55</v>
      </c>
      <c r="W253" s="96"/>
    </row>
    <row r="254" spans="1:133" x14ac:dyDescent="0.2">
      <c r="B254" s="20"/>
      <c r="C254" s="15"/>
      <c r="D254" s="15" t="s">
        <v>71</v>
      </c>
      <c r="E254" s="37"/>
      <c r="F254" s="37"/>
      <c r="G254" s="37" t="s">
        <v>147</v>
      </c>
      <c r="H254" s="37" t="s">
        <v>58</v>
      </c>
      <c r="I254" s="15"/>
      <c r="J254" s="16">
        <v>320000</v>
      </c>
      <c r="K254" s="15" t="s">
        <v>73</v>
      </c>
      <c r="L254" s="15" t="s">
        <v>49</v>
      </c>
      <c r="M254" s="16">
        <v>0</v>
      </c>
      <c r="N254" s="39" t="s">
        <v>50</v>
      </c>
      <c r="O254" s="39"/>
      <c r="P254" s="39"/>
      <c r="Q254" s="15"/>
      <c r="R254" s="153"/>
      <c r="S254" s="63"/>
      <c r="T254" s="15" t="s">
        <v>58</v>
      </c>
      <c r="U254" s="15" t="s">
        <v>54</v>
      </c>
      <c r="V254" s="15" t="s">
        <v>55</v>
      </c>
      <c r="W254" s="40" t="s">
        <v>224</v>
      </c>
    </row>
    <row r="255" spans="1:133" x14ac:dyDescent="0.2">
      <c r="B255" s="20"/>
      <c r="C255" s="15"/>
      <c r="D255" s="15" t="s">
        <v>225</v>
      </c>
      <c r="E255" s="37"/>
      <c r="F255" s="37"/>
      <c r="G255" s="37">
        <v>45413</v>
      </c>
      <c r="H255" s="37">
        <v>45667</v>
      </c>
      <c r="I255" s="15"/>
      <c r="J255" s="16">
        <v>80000</v>
      </c>
      <c r="K255" s="15" t="s">
        <v>73</v>
      </c>
      <c r="L255" s="15" t="s">
        <v>49</v>
      </c>
      <c r="M255" s="16">
        <v>0</v>
      </c>
      <c r="N255" s="39" t="s">
        <v>50</v>
      </c>
      <c r="O255" s="39"/>
      <c r="P255" s="39"/>
      <c r="Q255" s="15"/>
      <c r="R255" s="154"/>
      <c r="S255" s="63"/>
      <c r="T255" s="15" t="s">
        <v>58</v>
      </c>
      <c r="U255" s="15" t="s">
        <v>54</v>
      </c>
      <c r="V255" s="15" t="s">
        <v>79</v>
      </c>
      <c r="W255" s="41" t="s">
        <v>226</v>
      </c>
    </row>
    <row r="256" spans="1:133" ht="12.75" customHeight="1" x14ac:dyDescent="0.2">
      <c r="B256" s="43"/>
      <c r="C256" s="44"/>
      <c r="D256" s="44" t="s">
        <v>74</v>
      </c>
      <c r="E256" s="45"/>
      <c r="F256" s="45"/>
      <c r="G256" s="45">
        <v>44825</v>
      </c>
      <c r="H256" s="45">
        <v>46387</v>
      </c>
      <c r="I256" s="44"/>
      <c r="J256" s="47" t="s">
        <v>75</v>
      </c>
      <c r="K256" s="44"/>
      <c r="L256" s="44" t="s">
        <v>76</v>
      </c>
      <c r="M256" s="44"/>
      <c r="N256" s="48"/>
      <c r="O256" s="65">
        <v>9.6799999999999997E-2</v>
      </c>
      <c r="P256" s="48" t="s">
        <v>78</v>
      </c>
      <c r="Q256" s="44"/>
      <c r="R256" s="69"/>
      <c r="S256" s="149" t="s">
        <v>223</v>
      </c>
      <c r="T256" s="44" t="s">
        <v>58</v>
      </c>
      <c r="U256" s="44" t="s">
        <v>54</v>
      </c>
      <c r="V256" s="44" t="s">
        <v>79</v>
      </c>
      <c r="W256" s="49" t="s">
        <v>80</v>
      </c>
    </row>
    <row r="257" spans="2:23" ht="15" customHeight="1" x14ac:dyDescent="0.2">
      <c r="B257" s="43"/>
      <c r="C257" s="44"/>
      <c r="D257" s="44" t="s">
        <v>81</v>
      </c>
      <c r="E257" s="45"/>
      <c r="F257" s="45"/>
      <c r="G257" s="45" t="s">
        <v>58</v>
      </c>
      <c r="H257" s="45" t="s">
        <v>58</v>
      </c>
      <c r="I257" s="44"/>
      <c r="J257" s="47" t="s">
        <v>58</v>
      </c>
      <c r="K257" s="44"/>
      <c r="L257" s="44" t="s">
        <v>76</v>
      </c>
      <c r="M257" s="44"/>
      <c r="N257" s="48"/>
      <c r="O257" s="65">
        <v>9.6799999999999997E-2</v>
      </c>
      <c r="P257" s="48" t="s">
        <v>78</v>
      </c>
      <c r="Q257" s="44"/>
      <c r="R257" s="69"/>
      <c r="S257" s="150"/>
      <c r="T257" s="44" t="s">
        <v>58</v>
      </c>
      <c r="U257" s="44" t="s">
        <v>54</v>
      </c>
      <c r="V257" s="44" t="s">
        <v>79</v>
      </c>
      <c r="W257" s="49" t="s">
        <v>58</v>
      </c>
    </row>
    <row r="258" spans="2:23" ht="12.75" customHeight="1" x14ac:dyDescent="0.2">
      <c r="B258" s="43"/>
      <c r="C258" s="44"/>
      <c r="D258" s="44" t="s">
        <v>82</v>
      </c>
      <c r="E258" s="45"/>
      <c r="F258" s="45"/>
      <c r="G258" s="45" t="s">
        <v>58</v>
      </c>
      <c r="H258" s="45" t="s">
        <v>58</v>
      </c>
      <c r="I258" s="44"/>
      <c r="J258" s="47" t="s">
        <v>58</v>
      </c>
      <c r="K258" s="44"/>
      <c r="L258" s="44" t="s">
        <v>76</v>
      </c>
      <c r="M258" s="44"/>
      <c r="N258" s="48"/>
      <c r="O258" s="65">
        <v>4.8399999999999999E-2</v>
      </c>
      <c r="P258" s="48" t="s">
        <v>78</v>
      </c>
      <c r="Q258" s="44"/>
      <c r="R258" s="69"/>
      <c r="S258" s="150"/>
      <c r="T258" s="44" t="s">
        <v>58</v>
      </c>
      <c r="U258" s="44" t="s">
        <v>54</v>
      </c>
      <c r="V258" s="44" t="s">
        <v>79</v>
      </c>
      <c r="W258" s="49" t="s">
        <v>58</v>
      </c>
    </row>
    <row r="259" spans="2:23" ht="15" customHeight="1" x14ac:dyDescent="0.2">
      <c r="B259" s="43"/>
      <c r="C259" s="44"/>
      <c r="D259" s="44" t="s">
        <v>84</v>
      </c>
      <c r="E259" s="45"/>
      <c r="F259" s="45"/>
      <c r="G259" s="45" t="s">
        <v>58</v>
      </c>
      <c r="H259" s="45" t="s">
        <v>58</v>
      </c>
      <c r="I259" s="44"/>
      <c r="J259" s="47" t="s">
        <v>58</v>
      </c>
      <c r="K259" s="44"/>
      <c r="L259" s="44" t="s">
        <v>76</v>
      </c>
      <c r="M259" s="44"/>
      <c r="N259" s="48"/>
      <c r="O259" s="65">
        <v>9.6799999999999997E-2</v>
      </c>
      <c r="P259" s="48" t="s">
        <v>78</v>
      </c>
      <c r="Q259" s="44"/>
      <c r="R259" s="69"/>
      <c r="S259" s="150"/>
      <c r="T259" s="44" t="s">
        <v>58</v>
      </c>
      <c r="U259" s="44" t="s">
        <v>54</v>
      </c>
      <c r="V259" s="44" t="s">
        <v>79</v>
      </c>
      <c r="W259" s="49" t="s">
        <v>58</v>
      </c>
    </row>
    <row r="260" spans="2:23" ht="15" customHeight="1" x14ac:dyDescent="0.2">
      <c r="B260" s="43"/>
      <c r="C260" s="44"/>
      <c r="D260" s="44" t="s">
        <v>85</v>
      </c>
      <c r="E260" s="45"/>
      <c r="F260" s="45"/>
      <c r="G260" s="45" t="s">
        <v>58</v>
      </c>
      <c r="H260" s="45" t="s">
        <v>58</v>
      </c>
      <c r="I260" s="44"/>
      <c r="J260" s="47" t="s">
        <v>58</v>
      </c>
      <c r="K260" s="44"/>
      <c r="L260" s="44" t="s">
        <v>76</v>
      </c>
      <c r="M260" s="44"/>
      <c r="N260" s="48"/>
      <c r="O260" s="65">
        <v>4.8399999999999999E-2</v>
      </c>
      <c r="P260" s="48" t="s">
        <v>78</v>
      </c>
      <c r="Q260" s="44"/>
      <c r="R260" s="69"/>
      <c r="S260" s="150"/>
      <c r="T260" s="44" t="s">
        <v>58</v>
      </c>
      <c r="U260" s="44" t="s">
        <v>54</v>
      </c>
      <c r="V260" s="44" t="s">
        <v>79</v>
      </c>
      <c r="W260" s="49" t="s">
        <v>58</v>
      </c>
    </row>
    <row r="261" spans="2:23" ht="15" customHeight="1" x14ac:dyDescent="0.2">
      <c r="B261" s="43"/>
      <c r="C261" s="44"/>
      <c r="D261" s="44" t="s">
        <v>87</v>
      </c>
      <c r="E261" s="45"/>
      <c r="F261" s="45"/>
      <c r="G261" s="45" t="s">
        <v>58</v>
      </c>
      <c r="H261" s="45" t="s">
        <v>58</v>
      </c>
      <c r="I261" s="44"/>
      <c r="J261" s="47" t="s">
        <v>58</v>
      </c>
      <c r="K261" s="44"/>
      <c r="L261" s="44" t="s">
        <v>76</v>
      </c>
      <c r="M261" s="44"/>
      <c r="N261" s="48"/>
      <c r="O261" s="65">
        <v>4.8399999999999999E-2</v>
      </c>
      <c r="P261" s="48" t="s">
        <v>78</v>
      </c>
      <c r="Q261" s="44"/>
      <c r="R261" s="69"/>
      <c r="S261" s="150"/>
      <c r="T261" s="44" t="s">
        <v>58</v>
      </c>
      <c r="U261" s="44" t="s">
        <v>54</v>
      </c>
      <c r="V261" s="44" t="s">
        <v>79</v>
      </c>
      <c r="W261" s="49" t="s">
        <v>58</v>
      </c>
    </row>
    <row r="262" spans="2:23" ht="39" customHeight="1" x14ac:dyDescent="0.2">
      <c r="B262" s="43"/>
      <c r="C262" s="44"/>
      <c r="D262" s="44" t="s">
        <v>88</v>
      </c>
      <c r="E262" s="45"/>
      <c r="F262" s="45"/>
      <c r="G262" s="45">
        <v>45292</v>
      </c>
      <c r="H262" s="45">
        <v>46387</v>
      </c>
      <c r="I262" s="44"/>
      <c r="J262" s="47" t="s">
        <v>58</v>
      </c>
      <c r="K262" s="44"/>
      <c r="L262" s="44" t="s">
        <v>76</v>
      </c>
      <c r="M262" s="44"/>
      <c r="N262" s="48"/>
      <c r="O262" s="65" t="s">
        <v>227</v>
      </c>
      <c r="P262" s="48" t="s">
        <v>78</v>
      </c>
      <c r="Q262" s="44"/>
      <c r="R262" s="69"/>
      <c r="S262" s="150"/>
      <c r="T262" s="44" t="s">
        <v>58</v>
      </c>
      <c r="U262" s="44" t="s">
        <v>54</v>
      </c>
      <c r="V262" s="44" t="s">
        <v>91</v>
      </c>
      <c r="W262" s="71" t="s">
        <v>228</v>
      </c>
    </row>
    <row r="263" spans="2:23" ht="15" customHeight="1" x14ac:dyDescent="0.2">
      <c r="B263" s="43"/>
      <c r="C263" s="44"/>
      <c r="D263" s="44" t="s">
        <v>93</v>
      </c>
      <c r="E263" s="45"/>
      <c r="F263" s="45"/>
      <c r="G263" s="45">
        <v>44825</v>
      </c>
      <c r="H263" s="45" t="s">
        <v>58</v>
      </c>
      <c r="I263" s="44"/>
      <c r="J263" s="44" t="s">
        <v>58</v>
      </c>
      <c r="K263" s="44"/>
      <c r="L263" s="44" t="s">
        <v>76</v>
      </c>
      <c r="M263" s="44"/>
      <c r="N263" s="48"/>
      <c r="O263" s="65">
        <v>0.99129999999999996</v>
      </c>
      <c r="P263" s="48" t="s">
        <v>78</v>
      </c>
      <c r="Q263" s="44"/>
      <c r="R263" s="69"/>
      <c r="S263" s="150"/>
      <c r="T263" s="44" t="s">
        <v>58</v>
      </c>
      <c r="U263" s="44" t="s">
        <v>54</v>
      </c>
      <c r="V263" s="44" t="s">
        <v>91</v>
      </c>
      <c r="W263" s="97"/>
    </row>
    <row r="264" spans="2:23" ht="15" customHeight="1" x14ac:dyDescent="0.2">
      <c r="B264" s="43"/>
      <c r="C264" s="44"/>
      <c r="D264" s="44" t="s">
        <v>95</v>
      </c>
      <c r="E264" s="45"/>
      <c r="F264" s="45"/>
      <c r="G264" s="45" t="s">
        <v>58</v>
      </c>
      <c r="H264" s="45" t="s">
        <v>58</v>
      </c>
      <c r="I264" s="44"/>
      <c r="J264" s="44" t="s">
        <v>58</v>
      </c>
      <c r="K264" s="44"/>
      <c r="L264" s="44" t="s">
        <v>76</v>
      </c>
      <c r="M264" s="44"/>
      <c r="N264" s="48"/>
      <c r="O264" s="65">
        <f>O263*2</f>
        <v>1.9825999999999999</v>
      </c>
      <c r="P264" s="48" t="s">
        <v>78</v>
      </c>
      <c r="Q264" s="44"/>
      <c r="R264" s="69"/>
      <c r="S264" s="150"/>
      <c r="T264" s="44" t="s">
        <v>58</v>
      </c>
      <c r="U264" s="44" t="s">
        <v>54</v>
      </c>
      <c r="V264" s="44" t="s">
        <v>91</v>
      </c>
      <c r="W264" s="97"/>
    </row>
    <row r="265" spans="2:23" ht="15" customHeight="1" x14ac:dyDescent="0.2">
      <c r="B265" s="43"/>
      <c r="C265" s="44"/>
      <c r="D265" s="44" t="s">
        <v>97</v>
      </c>
      <c r="E265" s="45"/>
      <c r="F265" s="45"/>
      <c r="G265" s="45" t="s">
        <v>58</v>
      </c>
      <c r="H265" s="45" t="s">
        <v>58</v>
      </c>
      <c r="I265" s="44"/>
      <c r="J265" s="44" t="s">
        <v>58</v>
      </c>
      <c r="K265" s="44"/>
      <c r="L265" s="44" t="s">
        <v>76</v>
      </c>
      <c r="M265" s="44"/>
      <c r="N265" s="48"/>
      <c r="O265" s="65">
        <v>3.9443000000000001</v>
      </c>
      <c r="P265" s="48" t="s">
        <v>78</v>
      </c>
      <c r="Q265" s="44"/>
      <c r="R265" s="69"/>
      <c r="S265" s="150"/>
      <c r="T265" s="44" t="s">
        <v>58</v>
      </c>
      <c r="U265" s="44" t="s">
        <v>54</v>
      </c>
      <c r="V265" s="44" t="s">
        <v>91</v>
      </c>
      <c r="W265" s="97"/>
    </row>
    <row r="266" spans="2:23" ht="15" customHeight="1" x14ac:dyDescent="0.2">
      <c r="B266" s="43"/>
      <c r="C266" s="44"/>
      <c r="D266" s="44" t="s">
        <v>99</v>
      </c>
      <c r="E266" s="45"/>
      <c r="F266" s="45"/>
      <c r="G266" s="45" t="s">
        <v>58</v>
      </c>
      <c r="H266" s="45" t="s">
        <v>58</v>
      </c>
      <c r="I266" s="44"/>
      <c r="J266" s="44" t="s">
        <v>58</v>
      </c>
      <c r="K266" s="44"/>
      <c r="L266" s="44" t="s">
        <v>76</v>
      </c>
      <c r="M266" s="44"/>
      <c r="N266" s="48"/>
      <c r="O266" s="65">
        <v>10.936500000000001</v>
      </c>
      <c r="P266" s="48" t="s">
        <v>78</v>
      </c>
      <c r="Q266" s="44"/>
      <c r="R266" s="69"/>
      <c r="S266" s="150"/>
      <c r="T266" s="44" t="s">
        <v>58</v>
      </c>
      <c r="U266" s="44" t="s">
        <v>54</v>
      </c>
      <c r="V266" s="44" t="s">
        <v>91</v>
      </c>
      <c r="W266" s="97"/>
    </row>
    <row r="267" spans="2:23" ht="15.75" customHeight="1" thickBot="1" x14ac:dyDescent="0.25">
      <c r="B267" s="50"/>
      <c r="C267" s="51"/>
      <c r="D267" s="51" t="s">
        <v>100</v>
      </c>
      <c r="E267" s="52"/>
      <c r="F267" s="52"/>
      <c r="G267" s="52" t="s">
        <v>58</v>
      </c>
      <c r="H267" s="52" t="s">
        <v>58</v>
      </c>
      <c r="I267" s="51"/>
      <c r="J267" s="51" t="s">
        <v>58</v>
      </c>
      <c r="K267" s="51"/>
      <c r="L267" s="51" t="s">
        <v>76</v>
      </c>
      <c r="M267" s="51"/>
      <c r="N267" s="54"/>
      <c r="O267" s="72">
        <v>10.936500000000001</v>
      </c>
      <c r="P267" s="54" t="s">
        <v>78</v>
      </c>
      <c r="Q267" s="51"/>
      <c r="R267" s="73"/>
      <c r="S267" s="151"/>
      <c r="T267" s="51" t="s">
        <v>58</v>
      </c>
      <c r="U267" s="51" t="s">
        <v>54</v>
      </c>
      <c r="V267" s="51" t="s">
        <v>91</v>
      </c>
      <c r="W267" s="98"/>
    </row>
    <row r="268" spans="2:23" ht="45" customHeight="1" x14ac:dyDescent="0.2">
      <c r="B268" s="108" t="s">
        <v>43</v>
      </c>
      <c r="C268" s="100" t="s">
        <v>241</v>
      </c>
      <c r="D268" s="32" t="s">
        <v>44</v>
      </c>
      <c r="E268" s="33">
        <v>44133</v>
      </c>
      <c r="F268" s="33">
        <v>45554</v>
      </c>
      <c r="G268" s="33" t="s">
        <v>89</v>
      </c>
      <c r="H268" s="33">
        <v>46752</v>
      </c>
      <c r="I268" s="32" t="s">
        <v>46</v>
      </c>
      <c r="J268" s="56">
        <v>3000</v>
      </c>
      <c r="K268" s="32" t="s">
        <v>48</v>
      </c>
      <c r="L268" s="32" t="s">
        <v>49</v>
      </c>
      <c r="M268" s="34">
        <f>352.56/365</f>
        <v>0.96591780821917805</v>
      </c>
      <c r="N268" s="35" t="s">
        <v>50</v>
      </c>
      <c r="O268" s="35"/>
      <c r="P268" s="35"/>
      <c r="Q268" s="100" t="s">
        <v>230</v>
      </c>
      <c r="R268" s="152" t="s">
        <v>283</v>
      </c>
      <c r="S268" s="32"/>
      <c r="T268" s="32" t="s">
        <v>53</v>
      </c>
      <c r="U268" s="32" t="s">
        <v>158</v>
      </c>
      <c r="V268" s="32" t="s">
        <v>55</v>
      </c>
      <c r="W268" s="107" t="s">
        <v>232</v>
      </c>
    </row>
    <row r="269" spans="2:23" x14ac:dyDescent="0.2">
      <c r="B269" s="20"/>
      <c r="C269" s="15"/>
      <c r="D269" s="38" t="s">
        <v>60</v>
      </c>
      <c r="E269" s="37"/>
      <c r="F269" s="37"/>
      <c r="G269" s="37" t="s">
        <v>58</v>
      </c>
      <c r="H269" s="37" t="s">
        <v>58</v>
      </c>
      <c r="I269" s="15"/>
      <c r="J269" s="93">
        <v>3000</v>
      </c>
      <c r="K269" s="38" t="s">
        <v>48</v>
      </c>
      <c r="L269" s="38" t="s">
        <v>49</v>
      </c>
      <c r="M269" s="93">
        <v>0</v>
      </c>
      <c r="N269" s="79" t="s">
        <v>50</v>
      </c>
      <c r="O269" s="79"/>
      <c r="P269" s="79"/>
      <c r="Q269" s="101"/>
      <c r="R269" s="153"/>
      <c r="S269" s="38"/>
      <c r="T269" s="15" t="s">
        <v>58</v>
      </c>
      <c r="U269" s="38" t="s">
        <v>158</v>
      </c>
      <c r="V269" s="38" t="s">
        <v>55</v>
      </c>
      <c r="W269" s="42" t="s">
        <v>58</v>
      </c>
    </row>
    <row r="270" spans="2:23" x14ac:dyDescent="0.2">
      <c r="B270" s="20"/>
      <c r="C270" s="15"/>
      <c r="D270" s="15" t="s">
        <v>61</v>
      </c>
      <c r="E270" s="37"/>
      <c r="F270" s="37"/>
      <c r="G270" s="37" t="s">
        <v>58</v>
      </c>
      <c r="H270" s="37" t="s">
        <v>58</v>
      </c>
      <c r="I270" s="15"/>
      <c r="J270" s="16">
        <v>750</v>
      </c>
      <c r="K270" s="15" t="s">
        <v>48</v>
      </c>
      <c r="L270" s="15" t="s">
        <v>49</v>
      </c>
      <c r="M270" s="16">
        <v>0</v>
      </c>
      <c r="N270" s="39" t="s">
        <v>50</v>
      </c>
      <c r="O270" s="39"/>
      <c r="P270" s="39"/>
      <c r="Q270" s="102"/>
      <c r="R270" s="153"/>
      <c r="S270" s="15"/>
      <c r="T270" s="15" t="s">
        <v>58</v>
      </c>
      <c r="U270" s="15" t="s">
        <v>158</v>
      </c>
      <c r="V270" s="15" t="s">
        <v>55</v>
      </c>
      <c r="W270" s="40" t="s">
        <v>58</v>
      </c>
    </row>
    <row r="271" spans="2:23" x14ac:dyDescent="0.2">
      <c r="B271" s="20"/>
      <c r="C271" s="15"/>
      <c r="D271" s="15" t="s">
        <v>63</v>
      </c>
      <c r="E271" s="37"/>
      <c r="F271" s="37"/>
      <c r="G271" s="37" t="s">
        <v>58</v>
      </c>
      <c r="H271" s="37" t="s">
        <v>58</v>
      </c>
      <c r="I271" s="15"/>
      <c r="J271" s="16">
        <v>750</v>
      </c>
      <c r="K271" s="15" t="s">
        <v>48</v>
      </c>
      <c r="L271" s="15" t="s">
        <v>49</v>
      </c>
      <c r="M271" s="16">
        <v>0</v>
      </c>
      <c r="N271" s="39" t="s">
        <v>50</v>
      </c>
      <c r="O271" s="39"/>
      <c r="P271" s="39"/>
      <c r="Q271" s="102"/>
      <c r="R271" s="153"/>
      <c r="S271" s="15"/>
      <c r="T271" s="15" t="s">
        <v>58</v>
      </c>
      <c r="U271" s="15" t="s">
        <v>158</v>
      </c>
      <c r="V271" s="15" t="s">
        <v>55</v>
      </c>
      <c r="W271" s="40" t="s">
        <v>58</v>
      </c>
    </row>
    <row r="272" spans="2:23" x14ac:dyDescent="0.2">
      <c r="B272" s="20"/>
      <c r="C272" s="15"/>
      <c r="D272" s="15" t="s">
        <v>71</v>
      </c>
      <c r="E272" s="37"/>
      <c r="F272" s="37"/>
      <c r="G272" s="37" t="s">
        <v>233</v>
      </c>
      <c r="H272" s="37" t="s">
        <v>58</v>
      </c>
      <c r="I272" s="15"/>
      <c r="J272" s="16">
        <v>120000</v>
      </c>
      <c r="K272" s="15" t="s">
        <v>73</v>
      </c>
      <c r="L272" s="15" t="s">
        <v>49</v>
      </c>
      <c r="M272" s="16">
        <v>0</v>
      </c>
      <c r="N272" s="39" t="s">
        <v>50</v>
      </c>
      <c r="O272" s="39"/>
      <c r="P272" s="39"/>
      <c r="Q272" s="102"/>
      <c r="R272" s="153"/>
      <c r="S272" s="63"/>
      <c r="T272" s="15" t="s">
        <v>58</v>
      </c>
      <c r="U272" s="15" t="s">
        <v>158</v>
      </c>
      <c r="V272" s="15" t="s">
        <v>55</v>
      </c>
      <c r="W272" s="40" t="s">
        <v>58</v>
      </c>
    </row>
    <row r="273" spans="2:23" x14ac:dyDescent="0.2">
      <c r="B273" s="20"/>
      <c r="C273" s="15"/>
      <c r="D273" s="15" t="s">
        <v>57</v>
      </c>
      <c r="E273" s="37"/>
      <c r="F273" s="37"/>
      <c r="G273" s="37" t="s">
        <v>58</v>
      </c>
      <c r="H273" s="37" t="s">
        <v>234</v>
      </c>
      <c r="I273" s="15"/>
      <c r="J273" s="16">
        <v>0</v>
      </c>
      <c r="K273" s="15" t="s">
        <v>48</v>
      </c>
      <c r="L273" s="15" t="s">
        <v>49</v>
      </c>
      <c r="M273" s="17">
        <f>26.37/365</f>
        <v>7.2246575342465758E-2</v>
      </c>
      <c r="N273" s="39" t="s">
        <v>50</v>
      </c>
      <c r="O273" s="39"/>
      <c r="P273" s="39"/>
      <c r="Q273" s="102" t="s">
        <v>235</v>
      </c>
      <c r="R273" s="153"/>
      <c r="S273" s="63"/>
      <c r="T273" s="15" t="s">
        <v>58</v>
      </c>
      <c r="U273" s="15" t="s">
        <v>158</v>
      </c>
      <c r="V273" s="15" t="s">
        <v>55</v>
      </c>
      <c r="W273" s="40" t="s">
        <v>58</v>
      </c>
    </row>
    <row r="274" spans="2:23" x14ac:dyDescent="0.2">
      <c r="B274" s="20"/>
      <c r="C274" s="15"/>
      <c r="D274" s="15" t="s">
        <v>44</v>
      </c>
      <c r="E274" s="37"/>
      <c r="F274" s="37"/>
      <c r="G274" s="37">
        <v>45292</v>
      </c>
      <c r="H274" s="37">
        <v>45657</v>
      </c>
      <c r="I274" s="15"/>
      <c r="J274" s="16">
        <v>4500</v>
      </c>
      <c r="K274" s="15" t="s">
        <v>48</v>
      </c>
      <c r="L274" s="15" t="s">
        <v>49</v>
      </c>
      <c r="M274" s="17">
        <f>433.83/365</f>
        <v>1.1885753424657535</v>
      </c>
      <c r="N274" s="39" t="s">
        <v>50</v>
      </c>
      <c r="O274" s="39"/>
      <c r="P274" s="39"/>
      <c r="Q274" s="101" t="s">
        <v>236</v>
      </c>
      <c r="R274" s="153"/>
      <c r="S274" s="15"/>
      <c r="T274" s="15" t="s">
        <v>58</v>
      </c>
      <c r="U274" s="15" t="s">
        <v>158</v>
      </c>
      <c r="V274" s="15" t="s">
        <v>55</v>
      </c>
      <c r="W274" s="40" t="s">
        <v>237</v>
      </c>
    </row>
    <row r="275" spans="2:23" x14ac:dyDescent="0.2">
      <c r="B275" s="20"/>
      <c r="C275" s="15"/>
      <c r="D275" s="15" t="s">
        <v>60</v>
      </c>
      <c r="E275" s="37"/>
      <c r="F275" s="61"/>
      <c r="G275" s="61" t="s">
        <v>58</v>
      </c>
      <c r="H275" s="61" t="s">
        <v>58</v>
      </c>
      <c r="I275" s="63"/>
      <c r="J275" s="16">
        <v>4500</v>
      </c>
      <c r="K275" s="15" t="s">
        <v>48</v>
      </c>
      <c r="L275" s="15" t="s">
        <v>49</v>
      </c>
      <c r="M275" s="16">
        <v>0</v>
      </c>
      <c r="N275" s="39" t="s">
        <v>50</v>
      </c>
      <c r="O275" s="39"/>
      <c r="P275" s="39"/>
      <c r="Q275" s="102"/>
      <c r="R275" s="153"/>
      <c r="S275" s="15"/>
      <c r="T275" s="15" t="s">
        <v>58</v>
      </c>
      <c r="U275" s="15" t="s">
        <v>158</v>
      </c>
      <c r="V275" s="15" t="s">
        <v>55</v>
      </c>
      <c r="W275" s="40" t="s">
        <v>58</v>
      </c>
    </row>
    <row r="276" spans="2:23" x14ac:dyDescent="0.2">
      <c r="B276" s="20"/>
      <c r="C276" s="15"/>
      <c r="D276" s="15" t="s">
        <v>61</v>
      </c>
      <c r="E276" s="62"/>
      <c r="F276" s="37"/>
      <c r="G276" s="37" t="s">
        <v>58</v>
      </c>
      <c r="H276" s="37" t="s">
        <v>58</v>
      </c>
      <c r="I276" s="15"/>
      <c r="J276" s="103">
        <v>1130</v>
      </c>
      <c r="K276" s="15" t="s">
        <v>48</v>
      </c>
      <c r="L276" s="15" t="s">
        <v>49</v>
      </c>
      <c r="M276" s="16">
        <v>0</v>
      </c>
      <c r="N276" s="39" t="s">
        <v>50</v>
      </c>
      <c r="O276" s="39"/>
      <c r="P276" s="39"/>
      <c r="Q276" s="102"/>
      <c r="R276" s="153"/>
      <c r="S276" s="15"/>
      <c r="T276" s="15" t="s">
        <v>58</v>
      </c>
      <c r="U276" s="15" t="s">
        <v>158</v>
      </c>
      <c r="V276" s="15" t="s">
        <v>55</v>
      </c>
      <c r="W276" s="40" t="s">
        <v>58</v>
      </c>
    </row>
    <row r="277" spans="2:23" x14ac:dyDescent="0.2">
      <c r="B277" s="20"/>
      <c r="C277" s="15"/>
      <c r="D277" s="15" t="s">
        <v>63</v>
      </c>
      <c r="E277" s="62"/>
      <c r="F277" s="37"/>
      <c r="G277" s="37" t="s">
        <v>58</v>
      </c>
      <c r="H277" s="37" t="s">
        <v>58</v>
      </c>
      <c r="I277" s="15"/>
      <c r="J277" s="103">
        <v>1130</v>
      </c>
      <c r="K277" s="15" t="s">
        <v>48</v>
      </c>
      <c r="L277" s="15" t="s">
        <v>49</v>
      </c>
      <c r="M277" s="16">
        <v>0</v>
      </c>
      <c r="N277" s="39" t="s">
        <v>50</v>
      </c>
      <c r="O277" s="39"/>
      <c r="P277" s="39"/>
      <c r="Q277" s="102"/>
      <c r="R277" s="153"/>
      <c r="S277" s="15"/>
      <c r="T277" s="15" t="s">
        <v>58</v>
      </c>
      <c r="U277" s="15" t="s">
        <v>158</v>
      </c>
      <c r="V277" s="15" t="s">
        <v>55</v>
      </c>
      <c r="W277" s="40" t="s">
        <v>58</v>
      </c>
    </row>
    <row r="278" spans="2:23" x14ac:dyDescent="0.2">
      <c r="B278" s="20"/>
      <c r="C278" s="15"/>
      <c r="D278" s="15" t="s">
        <v>71</v>
      </c>
      <c r="E278" s="62"/>
      <c r="F278" s="37"/>
      <c r="G278" s="37" t="s">
        <v>58</v>
      </c>
      <c r="H278" s="37" t="s">
        <v>58</v>
      </c>
      <c r="I278" s="15"/>
      <c r="J278" s="103">
        <v>180000</v>
      </c>
      <c r="K278" s="15" t="s">
        <v>73</v>
      </c>
      <c r="L278" s="15" t="s">
        <v>49</v>
      </c>
      <c r="M278" s="16">
        <v>0</v>
      </c>
      <c r="N278" s="39" t="s">
        <v>50</v>
      </c>
      <c r="O278" s="39"/>
      <c r="P278" s="39"/>
      <c r="Q278" s="102"/>
      <c r="R278" s="154"/>
      <c r="S278" s="63"/>
      <c r="T278" s="15" t="s">
        <v>58</v>
      </c>
      <c r="U278" s="15" t="s">
        <v>158</v>
      </c>
      <c r="V278" s="15" t="s">
        <v>55</v>
      </c>
      <c r="W278" s="40" t="s">
        <v>58</v>
      </c>
    </row>
    <row r="279" spans="2:23" x14ac:dyDescent="0.2">
      <c r="B279" s="43"/>
      <c r="C279" s="44"/>
      <c r="D279" s="44" t="s">
        <v>74</v>
      </c>
      <c r="E279" s="104"/>
      <c r="F279" s="45"/>
      <c r="G279" s="45">
        <v>44197</v>
      </c>
      <c r="H279" s="45">
        <v>46752</v>
      </c>
      <c r="I279" s="44"/>
      <c r="J279" s="105" t="s">
        <v>75</v>
      </c>
      <c r="K279" s="44"/>
      <c r="L279" s="44" t="s">
        <v>76</v>
      </c>
      <c r="M279" s="44"/>
      <c r="N279" s="48"/>
      <c r="O279" s="65">
        <v>9.3299999999999994E-2</v>
      </c>
      <c r="P279" s="48" t="s">
        <v>78</v>
      </c>
      <c r="Q279" s="44"/>
      <c r="R279" s="66"/>
      <c r="S279" s="149" t="s">
        <v>231</v>
      </c>
      <c r="T279" s="44" t="s">
        <v>58</v>
      </c>
      <c r="U279" s="44" t="s">
        <v>158</v>
      </c>
      <c r="V279" s="44" t="s">
        <v>79</v>
      </c>
      <c r="W279" s="49" t="s">
        <v>80</v>
      </c>
    </row>
    <row r="280" spans="2:23" x14ac:dyDescent="0.2">
      <c r="B280" s="43"/>
      <c r="C280" s="44"/>
      <c r="D280" s="44" t="s">
        <v>81</v>
      </c>
      <c r="E280" s="104"/>
      <c r="F280" s="45"/>
      <c r="G280" s="45" t="s">
        <v>58</v>
      </c>
      <c r="H280" s="45" t="s">
        <v>58</v>
      </c>
      <c r="I280" s="44"/>
      <c r="J280" s="105" t="s">
        <v>58</v>
      </c>
      <c r="K280" s="44"/>
      <c r="L280" s="44" t="s">
        <v>76</v>
      </c>
      <c r="M280" s="44"/>
      <c r="N280" s="48"/>
      <c r="O280" s="65">
        <v>9.3299999999999994E-2</v>
      </c>
      <c r="P280" s="48" t="s">
        <v>78</v>
      </c>
      <c r="Q280" s="44"/>
      <c r="R280" s="69"/>
      <c r="S280" s="150"/>
      <c r="T280" s="44" t="s">
        <v>58</v>
      </c>
      <c r="U280" s="44" t="s">
        <v>158</v>
      </c>
      <c r="V280" s="44" t="s">
        <v>79</v>
      </c>
      <c r="W280" s="49" t="s">
        <v>58</v>
      </c>
    </row>
    <row r="281" spans="2:23" x14ac:dyDescent="0.2">
      <c r="B281" s="43"/>
      <c r="C281" s="44"/>
      <c r="D281" s="44" t="s">
        <v>82</v>
      </c>
      <c r="E281" s="104"/>
      <c r="F281" s="45"/>
      <c r="G281" s="45" t="s">
        <v>58</v>
      </c>
      <c r="H281" s="45" t="s">
        <v>58</v>
      </c>
      <c r="I281" s="44"/>
      <c r="J281" s="105" t="s">
        <v>58</v>
      </c>
      <c r="K281" s="44"/>
      <c r="L281" s="44" t="s">
        <v>76</v>
      </c>
      <c r="M281" s="44"/>
      <c r="N281" s="48"/>
      <c r="O281" s="65">
        <v>4.6699999999999998E-2</v>
      </c>
      <c r="P281" s="48" t="s">
        <v>78</v>
      </c>
      <c r="Q281" s="44"/>
      <c r="R281" s="69"/>
      <c r="S281" s="150"/>
      <c r="T281" s="44" t="s">
        <v>58</v>
      </c>
      <c r="U281" s="44" t="s">
        <v>158</v>
      </c>
      <c r="V281" s="44" t="s">
        <v>79</v>
      </c>
      <c r="W281" s="49" t="s">
        <v>58</v>
      </c>
    </row>
    <row r="282" spans="2:23" x14ac:dyDescent="0.2">
      <c r="B282" s="43"/>
      <c r="C282" s="44"/>
      <c r="D282" s="44" t="s">
        <v>84</v>
      </c>
      <c r="E282" s="104"/>
      <c r="F282" s="45"/>
      <c r="G282" s="45" t="s">
        <v>58</v>
      </c>
      <c r="H282" s="45" t="s">
        <v>58</v>
      </c>
      <c r="I282" s="44"/>
      <c r="J282" s="105" t="s">
        <v>58</v>
      </c>
      <c r="K282" s="44"/>
      <c r="L282" s="44" t="s">
        <v>76</v>
      </c>
      <c r="M282" s="44"/>
      <c r="N282" s="48"/>
      <c r="O282" s="65">
        <v>9.3299999999999994E-2</v>
      </c>
      <c r="P282" s="48" t="s">
        <v>78</v>
      </c>
      <c r="Q282" s="44"/>
      <c r="R282" s="69"/>
      <c r="S282" s="150"/>
      <c r="T282" s="44" t="s">
        <v>58</v>
      </c>
      <c r="U282" s="44" t="s">
        <v>158</v>
      </c>
      <c r="V282" s="44" t="s">
        <v>79</v>
      </c>
      <c r="W282" s="49" t="s">
        <v>58</v>
      </c>
    </row>
    <row r="283" spans="2:23" ht="25.5" x14ac:dyDescent="0.2">
      <c r="B283" s="43"/>
      <c r="C283" s="44"/>
      <c r="D283" s="44" t="s">
        <v>88</v>
      </c>
      <c r="E283" s="104"/>
      <c r="F283" s="45"/>
      <c r="G283" s="45" t="s">
        <v>238</v>
      </c>
      <c r="H283" s="45" t="s">
        <v>58</v>
      </c>
      <c r="I283" s="44"/>
      <c r="J283" s="105" t="s">
        <v>58</v>
      </c>
      <c r="K283" s="44"/>
      <c r="L283" s="44" t="s">
        <v>76</v>
      </c>
      <c r="M283" s="44"/>
      <c r="N283" s="48"/>
      <c r="O283" s="65" t="s">
        <v>239</v>
      </c>
      <c r="P283" s="48" t="s">
        <v>78</v>
      </c>
      <c r="Q283" s="44"/>
      <c r="R283" s="69"/>
      <c r="S283" s="150"/>
      <c r="T283" s="44" t="s">
        <v>58</v>
      </c>
      <c r="U283" s="44" t="s">
        <v>158</v>
      </c>
      <c r="V283" s="44" t="s">
        <v>91</v>
      </c>
      <c r="W283" s="71" t="s">
        <v>240</v>
      </c>
    </row>
    <row r="284" spans="2:23" x14ac:dyDescent="0.2">
      <c r="B284" s="43"/>
      <c r="C284" s="44"/>
      <c r="D284" s="44" t="s">
        <v>93</v>
      </c>
      <c r="E284" s="45"/>
      <c r="F284" s="46"/>
      <c r="G284" s="46">
        <v>44197</v>
      </c>
      <c r="H284" s="46" t="s">
        <v>58</v>
      </c>
      <c r="I284" s="106"/>
      <c r="J284" s="44" t="s">
        <v>58</v>
      </c>
      <c r="K284" s="44"/>
      <c r="L284" s="44" t="s">
        <v>76</v>
      </c>
      <c r="M284" s="44"/>
      <c r="N284" s="48"/>
      <c r="O284" s="65">
        <v>0.95</v>
      </c>
      <c r="P284" s="48" t="s">
        <v>78</v>
      </c>
      <c r="Q284" s="44"/>
      <c r="R284" s="69"/>
      <c r="S284" s="150"/>
      <c r="T284" s="44" t="s">
        <v>58</v>
      </c>
      <c r="U284" s="44" t="s">
        <v>158</v>
      </c>
      <c r="V284" s="44" t="s">
        <v>91</v>
      </c>
      <c r="W284" s="49"/>
    </row>
    <row r="285" spans="2:23" x14ac:dyDescent="0.2">
      <c r="B285" s="43"/>
      <c r="C285" s="44"/>
      <c r="D285" s="44" t="s">
        <v>95</v>
      </c>
      <c r="E285" s="45"/>
      <c r="F285" s="45"/>
      <c r="G285" s="45" t="s">
        <v>58</v>
      </c>
      <c r="H285" s="45" t="s">
        <v>58</v>
      </c>
      <c r="I285" s="44"/>
      <c r="J285" s="44" t="s">
        <v>58</v>
      </c>
      <c r="K285" s="44"/>
      <c r="L285" s="44" t="s">
        <v>76</v>
      </c>
      <c r="M285" s="44"/>
      <c r="N285" s="48"/>
      <c r="O285" s="65">
        <v>1.86</v>
      </c>
      <c r="P285" s="48" t="s">
        <v>78</v>
      </c>
      <c r="Q285" s="44"/>
      <c r="R285" s="69"/>
      <c r="S285" s="150"/>
      <c r="T285" s="44" t="s">
        <v>58</v>
      </c>
      <c r="U285" s="44" t="s">
        <v>158</v>
      </c>
      <c r="V285" s="44" t="s">
        <v>91</v>
      </c>
      <c r="W285" s="49"/>
    </row>
    <row r="286" spans="2:23" x14ac:dyDescent="0.2">
      <c r="B286" s="43"/>
      <c r="C286" s="44"/>
      <c r="D286" s="44" t="s">
        <v>97</v>
      </c>
      <c r="E286" s="45"/>
      <c r="F286" s="45"/>
      <c r="G286" s="45" t="s">
        <v>58</v>
      </c>
      <c r="H286" s="45" t="s">
        <v>58</v>
      </c>
      <c r="I286" s="44"/>
      <c r="J286" s="44" t="s">
        <v>58</v>
      </c>
      <c r="K286" s="44"/>
      <c r="L286" s="44" t="s">
        <v>76</v>
      </c>
      <c r="M286" s="44"/>
      <c r="N286" s="48"/>
      <c r="O286" s="65">
        <v>3.8</v>
      </c>
      <c r="P286" s="48" t="s">
        <v>78</v>
      </c>
      <c r="Q286" s="44"/>
      <c r="R286" s="69"/>
      <c r="S286" s="150"/>
      <c r="T286" s="44" t="s">
        <v>58</v>
      </c>
      <c r="U286" s="44" t="s">
        <v>158</v>
      </c>
      <c r="V286" s="44" t="s">
        <v>91</v>
      </c>
      <c r="W286" s="49"/>
    </row>
    <row r="287" spans="2:23" x14ac:dyDescent="0.2">
      <c r="B287" s="43"/>
      <c r="C287" s="44"/>
      <c r="D287" s="44" t="s">
        <v>99</v>
      </c>
      <c r="E287" s="45"/>
      <c r="F287" s="45"/>
      <c r="G287" s="45" t="s">
        <v>58</v>
      </c>
      <c r="H287" s="45" t="s">
        <v>58</v>
      </c>
      <c r="I287" s="44"/>
      <c r="J287" s="44" t="s">
        <v>58</v>
      </c>
      <c r="K287" s="44"/>
      <c r="L287" s="44" t="s">
        <v>76</v>
      </c>
      <c r="M287" s="44"/>
      <c r="N287" s="48"/>
      <c r="O287" s="65">
        <v>10.54</v>
      </c>
      <c r="P287" s="48" t="s">
        <v>78</v>
      </c>
      <c r="Q287" s="44"/>
      <c r="R287" s="69"/>
      <c r="S287" s="150"/>
      <c r="T287" s="44" t="s">
        <v>58</v>
      </c>
      <c r="U287" s="44" t="s">
        <v>158</v>
      </c>
      <c r="V287" s="44" t="s">
        <v>91</v>
      </c>
      <c r="W287" s="49"/>
    </row>
    <row r="288" spans="2:23" ht="13.5" thickBot="1" x14ac:dyDescent="0.25">
      <c r="B288" s="131"/>
      <c r="C288" s="132"/>
      <c r="D288" s="132" t="s">
        <v>100</v>
      </c>
      <c r="E288" s="133"/>
      <c r="F288" s="133"/>
      <c r="G288" s="133" t="s">
        <v>58</v>
      </c>
      <c r="H288" s="133" t="s">
        <v>58</v>
      </c>
      <c r="I288" s="132"/>
      <c r="J288" s="132" t="s">
        <v>58</v>
      </c>
      <c r="K288" s="132"/>
      <c r="L288" s="132" t="s">
        <v>76</v>
      </c>
      <c r="M288" s="132"/>
      <c r="N288" s="134"/>
      <c r="O288" s="135">
        <v>10.54</v>
      </c>
      <c r="P288" s="134" t="s">
        <v>78</v>
      </c>
      <c r="Q288" s="132"/>
      <c r="R288" s="136"/>
      <c r="S288" s="150"/>
      <c r="T288" s="132" t="s">
        <v>58</v>
      </c>
      <c r="U288" s="132" t="s">
        <v>158</v>
      </c>
      <c r="V288" s="132" t="s">
        <v>91</v>
      </c>
      <c r="W288" s="137"/>
    </row>
    <row r="289" spans="2:23" ht="12.75" customHeight="1" x14ac:dyDescent="0.2">
      <c r="B289" s="31" t="s">
        <v>43</v>
      </c>
      <c r="C289" s="74" t="s">
        <v>251</v>
      </c>
      <c r="D289" s="32" t="s">
        <v>44</v>
      </c>
      <c r="E289" s="33">
        <v>43061</v>
      </c>
      <c r="F289" s="33">
        <v>44813</v>
      </c>
      <c r="G289" s="33" t="s">
        <v>242</v>
      </c>
      <c r="H289" s="33">
        <v>47118</v>
      </c>
      <c r="I289" s="32" t="s">
        <v>46</v>
      </c>
      <c r="J289" s="56">
        <v>6000</v>
      </c>
      <c r="K289" s="32" t="s">
        <v>48</v>
      </c>
      <c r="L289" s="32" t="s">
        <v>49</v>
      </c>
      <c r="M289" s="34">
        <f>362.57/365</f>
        <v>0.99334246575342466</v>
      </c>
      <c r="N289" s="35" t="s">
        <v>50</v>
      </c>
      <c r="O289" s="91"/>
      <c r="P289" s="35"/>
      <c r="Q289" s="35" t="s">
        <v>243</v>
      </c>
      <c r="R289" s="152" t="s">
        <v>284</v>
      </c>
      <c r="S289" s="32"/>
      <c r="T289" s="32" t="s">
        <v>53</v>
      </c>
      <c r="U289" s="32" t="s">
        <v>54</v>
      </c>
      <c r="V289" s="32" t="s">
        <v>55</v>
      </c>
      <c r="W289" s="111" t="s">
        <v>245</v>
      </c>
    </row>
    <row r="290" spans="2:23" ht="12.75" customHeight="1" x14ac:dyDescent="0.2">
      <c r="B290" s="20"/>
      <c r="C290" s="15"/>
      <c r="D290" s="15" t="s">
        <v>63</v>
      </c>
      <c r="E290" s="37"/>
      <c r="F290" s="37"/>
      <c r="G290" s="37" t="s">
        <v>58</v>
      </c>
      <c r="H290" s="37"/>
      <c r="I290" s="15"/>
      <c r="J290" s="16">
        <v>1500</v>
      </c>
      <c r="K290" s="15" t="s">
        <v>48</v>
      </c>
      <c r="L290" s="15" t="s">
        <v>49</v>
      </c>
      <c r="M290" s="16">
        <v>0</v>
      </c>
      <c r="N290" s="39" t="s">
        <v>50</v>
      </c>
      <c r="O290" s="92"/>
      <c r="P290" s="39"/>
      <c r="Q290" s="15"/>
      <c r="R290" s="153"/>
      <c r="S290" s="15"/>
      <c r="T290" s="15" t="s">
        <v>58</v>
      </c>
      <c r="U290" s="15" t="s">
        <v>54</v>
      </c>
      <c r="V290" s="15" t="s">
        <v>55</v>
      </c>
      <c r="W290" s="112" t="s">
        <v>58</v>
      </c>
    </row>
    <row r="291" spans="2:23" x14ac:dyDescent="0.2">
      <c r="B291" s="20"/>
      <c r="C291" s="15"/>
      <c r="D291" s="15" t="s">
        <v>60</v>
      </c>
      <c r="E291" s="37"/>
      <c r="F291" s="37"/>
      <c r="G291" s="37" t="s">
        <v>58</v>
      </c>
      <c r="H291" s="37"/>
      <c r="I291" s="15"/>
      <c r="J291" s="16">
        <v>6000</v>
      </c>
      <c r="K291" s="15" t="s">
        <v>48</v>
      </c>
      <c r="L291" s="15" t="s">
        <v>49</v>
      </c>
      <c r="M291" s="16">
        <v>0</v>
      </c>
      <c r="N291" s="39" t="s">
        <v>50</v>
      </c>
      <c r="O291" s="92"/>
      <c r="P291" s="39"/>
      <c r="Q291" s="15"/>
      <c r="R291" s="153"/>
      <c r="S291" s="15"/>
      <c r="T291" s="15" t="s">
        <v>58</v>
      </c>
      <c r="U291" s="15" t="s">
        <v>54</v>
      </c>
      <c r="V291" s="15" t="s">
        <v>55</v>
      </c>
      <c r="W291" s="112" t="s">
        <v>58</v>
      </c>
    </row>
    <row r="292" spans="2:23" x14ac:dyDescent="0.2">
      <c r="B292" s="20"/>
      <c r="C292" s="15"/>
      <c r="D292" s="15" t="s">
        <v>61</v>
      </c>
      <c r="E292" s="37"/>
      <c r="F292" s="37"/>
      <c r="G292" s="37" t="s">
        <v>58</v>
      </c>
      <c r="H292" s="37"/>
      <c r="I292" s="15"/>
      <c r="J292" s="16">
        <v>1500</v>
      </c>
      <c r="K292" s="15" t="s">
        <v>48</v>
      </c>
      <c r="L292" s="15" t="s">
        <v>49</v>
      </c>
      <c r="M292" s="16">
        <v>0</v>
      </c>
      <c r="N292" s="39" t="s">
        <v>50</v>
      </c>
      <c r="O292" s="92"/>
      <c r="P292" s="39"/>
      <c r="Q292" s="15"/>
      <c r="R292" s="153"/>
      <c r="S292" s="15"/>
      <c r="T292" s="15" t="s">
        <v>58</v>
      </c>
      <c r="U292" s="15" t="s">
        <v>54</v>
      </c>
      <c r="V292" s="15" t="s">
        <v>55</v>
      </c>
      <c r="W292" s="112" t="s">
        <v>58</v>
      </c>
    </row>
    <row r="293" spans="2:23" x14ac:dyDescent="0.2">
      <c r="B293" s="20"/>
      <c r="C293" s="15"/>
      <c r="D293" s="15" t="s">
        <v>71</v>
      </c>
      <c r="E293" s="37"/>
      <c r="F293" s="37"/>
      <c r="G293" s="37" t="s">
        <v>58</v>
      </c>
      <c r="H293" s="37"/>
      <c r="I293" s="15"/>
      <c r="J293" s="16">
        <v>360000</v>
      </c>
      <c r="K293" s="15" t="s">
        <v>73</v>
      </c>
      <c r="L293" s="15" t="s">
        <v>49</v>
      </c>
      <c r="M293" s="16">
        <v>0</v>
      </c>
      <c r="N293" s="39" t="s">
        <v>50</v>
      </c>
      <c r="O293" s="92"/>
      <c r="P293" s="39"/>
      <c r="Q293" s="15"/>
      <c r="R293" s="153"/>
      <c r="S293" s="63"/>
      <c r="T293" s="15" t="s">
        <v>58</v>
      </c>
      <c r="U293" s="15" t="s">
        <v>54</v>
      </c>
      <c r="V293" s="15" t="s">
        <v>55</v>
      </c>
      <c r="W293" s="112" t="s">
        <v>58</v>
      </c>
    </row>
    <row r="294" spans="2:23" ht="13.5" customHeight="1" x14ac:dyDescent="0.2">
      <c r="B294" s="20"/>
      <c r="C294" s="15"/>
      <c r="D294" s="15" t="s">
        <v>110</v>
      </c>
      <c r="E294" s="37"/>
      <c r="F294" s="37"/>
      <c r="G294" s="37" t="s">
        <v>58</v>
      </c>
      <c r="H294" s="37"/>
      <c r="I294" s="15"/>
      <c r="J294" s="16">
        <v>3000</v>
      </c>
      <c r="K294" s="15" t="s">
        <v>48</v>
      </c>
      <c r="L294" s="15" t="s">
        <v>49</v>
      </c>
      <c r="M294" s="17">
        <f>26.37/365</f>
        <v>7.2246575342465758E-2</v>
      </c>
      <c r="N294" s="39" t="s">
        <v>50</v>
      </c>
      <c r="O294" s="92"/>
      <c r="P294" s="39"/>
      <c r="Q294" s="15" t="s">
        <v>246</v>
      </c>
      <c r="R294" s="153"/>
      <c r="S294" s="63"/>
      <c r="T294" s="15" t="s">
        <v>58</v>
      </c>
      <c r="U294" s="15" t="s">
        <v>54</v>
      </c>
      <c r="V294" s="15" t="s">
        <v>55</v>
      </c>
      <c r="W294" s="112" t="s">
        <v>58</v>
      </c>
    </row>
    <row r="295" spans="2:23" ht="25.5" customHeight="1" x14ac:dyDescent="0.2">
      <c r="B295" s="43"/>
      <c r="C295" s="44"/>
      <c r="D295" s="44" t="s">
        <v>74</v>
      </c>
      <c r="E295" s="45"/>
      <c r="F295" s="45"/>
      <c r="G295" s="45" t="s">
        <v>242</v>
      </c>
      <c r="H295" s="45"/>
      <c r="I295" s="44"/>
      <c r="J295" s="47" t="s">
        <v>75</v>
      </c>
      <c r="K295" s="44"/>
      <c r="L295" s="44" t="s">
        <v>76</v>
      </c>
      <c r="M295" s="44"/>
      <c r="N295" s="48"/>
      <c r="O295" s="65">
        <v>8.3299999999999999E-2</v>
      </c>
      <c r="P295" s="48" t="s">
        <v>78</v>
      </c>
      <c r="Q295" s="44"/>
      <c r="R295" s="109"/>
      <c r="S295" s="149" t="s">
        <v>244</v>
      </c>
      <c r="T295" s="44" t="s">
        <v>58</v>
      </c>
      <c r="U295" s="44" t="s">
        <v>54</v>
      </c>
      <c r="V295" s="44" t="s">
        <v>79</v>
      </c>
      <c r="W295" s="71" t="s">
        <v>247</v>
      </c>
    </row>
    <row r="296" spans="2:23" ht="15" customHeight="1" x14ac:dyDescent="0.2">
      <c r="B296" s="43"/>
      <c r="C296" s="44"/>
      <c r="D296" s="44" t="s">
        <v>81</v>
      </c>
      <c r="E296" s="45"/>
      <c r="F296" s="45"/>
      <c r="G296" s="45" t="s">
        <v>58</v>
      </c>
      <c r="H296" s="45"/>
      <c r="I296" s="44"/>
      <c r="J296" s="47" t="s">
        <v>58</v>
      </c>
      <c r="K296" s="44"/>
      <c r="L296" s="44" t="s">
        <v>76</v>
      </c>
      <c r="M296" s="44"/>
      <c r="N296" s="48"/>
      <c r="O296" s="65">
        <v>8.3299999999999999E-2</v>
      </c>
      <c r="P296" s="48" t="s">
        <v>78</v>
      </c>
      <c r="Q296" s="44"/>
      <c r="R296" s="69"/>
      <c r="S296" s="150"/>
      <c r="T296" s="44" t="s">
        <v>58</v>
      </c>
      <c r="U296" s="44" t="s">
        <v>54</v>
      </c>
      <c r="V296" s="44" t="s">
        <v>79</v>
      </c>
      <c r="W296" s="49" t="s">
        <v>58</v>
      </c>
    </row>
    <row r="297" spans="2:23" ht="15" customHeight="1" x14ac:dyDescent="0.2">
      <c r="B297" s="43"/>
      <c r="C297" s="44"/>
      <c r="D297" s="44" t="s">
        <v>82</v>
      </c>
      <c r="E297" s="45"/>
      <c r="F297" s="45"/>
      <c r="G297" s="45" t="s">
        <v>58</v>
      </c>
      <c r="H297" s="45"/>
      <c r="I297" s="44"/>
      <c r="J297" s="47" t="s">
        <v>58</v>
      </c>
      <c r="K297" s="44"/>
      <c r="L297" s="44" t="s">
        <v>76</v>
      </c>
      <c r="M297" s="44"/>
      <c r="N297" s="48"/>
      <c r="O297" s="65">
        <v>4.1700000000000001E-2</v>
      </c>
      <c r="P297" s="48" t="s">
        <v>78</v>
      </c>
      <c r="Q297" s="44"/>
      <c r="R297" s="69"/>
      <c r="S297" s="150"/>
      <c r="T297" s="44" t="s">
        <v>58</v>
      </c>
      <c r="U297" s="44" t="s">
        <v>54</v>
      </c>
      <c r="V297" s="44" t="s">
        <v>79</v>
      </c>
      <c r="W297" s="49" t="s">
        <v>58</v>
      </c>
    </row>
    <row r="298" spans="2:23" ht="15" customHeight="1" x14ac:dyDescent="0.2">
      <c r="B298" s="43"/>
      <c r="C298" s="44"/>
      <c r="D298" s="44" t="s">
        <v>84</v>
      </c>
      <c r="E298" s="45"/>
      <c r="F298" s="45"/>
      <c r="G298" s="45" t="s">
        <v>58</v>
      </c>
      <c r="H298" s="45"/>
      <c r="I298" s="44"/>
      <c r="J298" s="47" t="s">
        <v>58</v>
      </c>
      <c r="K298" s="44"/>
      <c r="L298" s="44" t="s">
        <v>76</v>
      </c>
      <c r="M298" s="44"/>
      <c r="N298" s="48"/>
      <c r="O298" s="65">
        <v>8.3299999999999999E-2</v>
      </c>
      <c r="P298" s="48" t="s">
        <v>78</v>
      </c>
      <c r="Q298" s="44"/>
      <c r="R298" s="69"/>
      <c r="S298" s="150"/>
      <c r="T298" s="44" t="s">
        <v>58</v>
      </c>
      <c r="U298" s="44" t="s">
        <v>54</v>
      </c>
      <c r="V298" s="44" t="s">
        <v>79</v>
      </c>
      <c r="W298" s="49" t="s">
        <v>58</v>
      </c>
    </row>
    <row r="299" spans="2:23" ht="39" customHeight="1" x14ac:dyDescent="0.2">
      <c r="B299" s="43"/>
      <c r="C299" s="44"/>
      <c r="D299" s="44" t="s">
        <v>88</v>
      </c>
      <c r="E299" s="45"/>
      <c r="F299" s="45"/>
      <c r="G299" s="45">
        <v>45017</v>
      </c>
      <c r="H299" s="45"/>
      <c r="I299" s="44"/>
      <c r="J299" s="47" t="s">
        <v>58</v>
      </c>
      <c r="K299" s="44"/>
      <c r="L299" s="44" t="s">
        <v>76</v>
      </c>
      <c r="M299" s="44"/>
      <c r="N299" s="48"/>
      <c r="O299" s="110" t="s">
        <v>248</v>
      </c>
      <c r="P299" s="48" t="s">
        <v>78</v>
      </c>
      <c r="Q299" s="44"/>
      <c r="R299" s="69"/>
      <c r="S299" s="150"/>
      <c r="T299" s="44" t="s">
        <v>58</v>
      </c>
      <c r="U299" s="44" t="s">
        <v>54</v>
      </c>
      <c r="V299" s="44" t="s">
        <v>91</v>
      </c>
      <c r="W299" s="71" t="s">
        <v>249</v>
      </c>
    </row>
    <row r="300" spans="2:23" ht="15" customHeight="1" x14ac:dyDescent="0.2">
      <c r="B300" s="43"/>
      <c r="C300" s="44"/>
      <c r="D300" s="44" t="s">
        <v>93</v>
      </c>
      <c r="E300" s="45"/>
      <c r="F300" s="45"/>
      <c r="G300" s="45" t="s">
        <v>242</v>
      </c>
      <c r="H300" s="45"/>
      <c r="I300" s="44"/>
      <c r="J300" s="47" t="s">
        <v>58</v>
      </c>
      <c r="K300" s="44"/>
      <c r="L300" s="44" t="s">
        <v>76</v>
      </c>
      <c r="M300" s="44"/>
      <c r="N300" s="48"/>
      <c r="O300" s="110">
        <v>0.95</v>
      </c>
      <c r="P300" s="48" t="s">
        <v>78</v>
      </c>
      <c r="Q300" s="44"/>
      <c r="R300" s="69"/>
      <c r="S300" s="150"/>
      <c r="T300" s="44" t="s">
        <v>58</v>
      </c>
      <c r="U300" s="44" t="s">
        <v>54</v>
      </c>
      <c r="V300" s="44" t="s">
        <v>91</v>
      </c>
      <c r="W300" s="71" t="s">
        <v>250</v>
      </c>
    </row>
    <row r="301" spans="2:23" ht="15" customHeight="1" x14ac:dyDescent="0.2">
      <c r="B301" s="43"/>
      <c r="C301" s="44"/>
      <c r="D301" s="44" t="s">
        <v>95</v>
      </c>
      <c r="E301" s="45"/>
      <c r="F301" s="45"/>
      <c r="G301" s="45" t="s">
        <v>58</v>
      </c>
      <c r="H301" s="45"/>
      <c r="I301" s="44"/>
      <c r="J301" s="47" t="s">
        <v>58</v>
      </c>
      <c r="K301" s="44"/>
      <c r="L301" s="44" t="s">
        <v>76</v>
      </c>
      <c r="M301" s="44"/>
      <c r="N301" s="48"/>
      <c r="O301" s="110">
        <v>1.66</v>
      </c>
      <c r="P301" s="48" t="s">
        <v>78</v>
      </c>
      <c r="Q301" s="44"/>
      <c r="R301" s="69"/>
      <c r="S301" s="150"/>
      <c r="T301" s="44" t="s">
        <v>58</v>
      </c>
      <c r="U301" s="44" t="s">
        <v>54</v>
      </c>
      <c r="V301" s="44" t="s">
        <v>91</v>
      </c>
      <c r="W301" s="49" t="s">
        <v>58</v>
      </c>
    </row>
    <row r="302" spans="2:23" ht="15" customHeight="1" x14ac:dyDescent="0.2">
      <c r="B302" s="43"/>
      <c r="C302" s="44"/>
      <c r="D302" s="44" t="s">
        <v>97</v>
      </c>
      <c r="E302" s="45"/>
      <c r="F302" s="45"/>
      <c r="G302" s="45" t="s">
        <v>58</v>
      </c>
      <c r="H302" s="45"/>
      <c r="I302" s="44"/>
      <c r="J302" s="47" t="s">
        <v>58</v>
      </c>
      <c r="K302" s="44"/>
      <c r="L302" s="44" t="s">
        <v>76</v>
      </c>
      <c r="M302" s="44"/>
      <c r="N302" s="48"/>
      <c r="O302" s="110">
        <v>3.8</v>
      </c>
      <c r="P302" s="48" t="s">
        <v>78</v>
      </c>
      <c r="Q302" s="44"/>
      <c r="R302" s="69"/>
      <c r="S302" s="150"/>
      <c r="T302" s="44" t="s">
        <v>58</v>
      </c>
      <c r="U302" s="44" t="s">
        <v>54</v>
      </c>
      <c r="V302" s="44" t="s">
        <v>91</v>
      </c>
      <c r="W302" s="49" t="s">
        <v>58</v>
      </c>
    </row>
    <row r="303" spans="2:23" ht="15" customHeight="1" x14ac:dyDescent="0.2">
      <c r="B303" s="43"/>
      <c r="C303" s="44"/>
      <c r="D303" s="44" t="s">
        <v>99</v>
      </c>
      <c r="E303" s="45"/>
      <c r="F303" s="45"/>
      <c r="G303" s="45" t="s">
        <v>58</v>
      </c>
      <c r="H303" s="45"/>
      <c r="I303" s="44"/>
      <c r="J303" s="47" t="s">
        <v>58</v>
      </c>
      <c r="K303" s="44"/>
      <c r="L303" s="44" t="s">
        <v>76</v>
      </c>
      <c r="M303" s="44"/>
      <c r="N303" s="48"/>
      <c r="O303" s="110">
        <v>10.55</v>
      </c>
      <c r="P303" s="48" t="s">
        <v>78</v>
      </c>
      <c r="Q303" s="44"/>
      <c r="R303" s="69"/>
      <c r="S303" s="150"/>
      <c r="T303" s="44" t="s">
        <v>58</v>
      </c>
      <c r="U303" s="44" t="s">
        <v>54</v>
      </c>
      <c r="V303" s="44" t="s">
        <v>91</v>
      </c>
      <c r="W303" s="49" t="s">
        <v>58</v>
      </c>
    </row>
    <row r="304" spans="2:23" ht="15.75" customHeight="1" thickBot="1" x14ac:dyDescent="0.25">
      <c r="B304" s="50"/>
      <c r="C304" s="51"/>
      <c r="D304" s="51" t="s">
        <v>100</v>
      </c>
      <c r="E304" s="52"/>
      <c r="F304" s="52"/>
      <c r="G304" s="52" t="s">
        <v>58</v>
      </c>
      <c r="H304" s="52"/>
      <c r="I304" s="51"/>
      <c r="J304" s="53" t="s">
        <v>58</v>
      </c>
      <c r="K304" s="51"/>
      <c r="L304" s="51" t="s">
        <v>76</v>
      </c>
      <c r="M304" s="51"/>
      <c r="N304" s="54"/>
      <c r="O304" s="113">
        <v>10.55</v>
      </c>
      <c r="P304" s="54" t="s">
        <v>78</v>
      </c>
      <c r="Q304" s="51"/>
      <c r="R304" s="73"/>
      <c r="S304" s="151"/>
      <c r="T304" s="51" t="s">
        <v>58</v>
      </c>
      <c r="U304" s="51" t="s">
        <v>54</v>
      </c>
      <c r="V304" s="51" t="s">
        <v>91</v>
      </c>
      <c r="W304" s="55" t="s">
        <v>58</v>
      </c>
    </row>
    <row r="305" spans="2:23" x14ac:dyDescent="0.2">
      <c r="B305" s="31" t="s">
        <v>43</v>
      </c>
      <c r="C305" s="74" t="s">
        <v>259</v>
      </c>
      <c r="D305" s="32" t="s">
        <v>44</v>
      </c>
      <c r="E305" s="33">
        <v>44620</v>
      </c>
      <c r="F305" s="33">
        <v>45579</v>
      </c>
      <c r="G305" s="33" t="s">
        <v>252</v>
      </c>
      <c r="H305" s="33">
        <v>46387</v>
      </c>
      <c r="I305" s="32" t="s">
        <v>46</v>
      </c>
      <c r="J305" s="56">
        <v>8000</v>
      </c>
      <c r="K305" s="32" t="s">
        <v>48</v>
      </c>
      <c r="L305" s="32" t="s">
        <v>49</v>
      </c>
      <c r="M305" s="34">
        <f>360.54/365</f>
        <v>0.98778082191780825</v>
      </c>
      <c r="N305" s="35" t="s">
        <v>50</v>
      </c>
      <c r="O305" s="35"/>
      <c r="P305" s="35"/>
      <c r="Q305" s="32" t="s">
        <v>253</v>
      </c>
      <c r="R305" s="152" t="s">
        <v>285</v>
      </c>
      <c r="S305" s="32"/>
      <c r="T305" s="32" t="s">
        <v>53</v>
      </c>
      <c r="U305" s="32" t="s">
        <v>54</v>
      </c>
      <c r="V305" s="32" t="s">
        <v>55</v>
      </c>
      <c r="W305" s="36" t="s">
        <v>255</v>
      </c>
    </row>
    <row r="306" spans="2:23" x14ac:dyDescent="0.2">
      <c r="B306" s="20"/>
      <c r="C306" s="15"/>
      <c r="D306" s="38" t="s">
        <v>60</v>
      </c>
      <c r="E306" s="37"/>
      <c r="F306" s="37"/>
      <c r="G306" s="37" t="s">
        <v>58</v>
      </c>
      <c r="H306" s="37" t="s">
        <v>58</v>
      </c>
      <c r="I306" s="15"/>
      <c r="J306" s="93">
        <v>8000</v>
      </c>
      <c r="K306" s="38" t="s">
        <v>48</v>
      </c>
      <c r="L306" s="38" t="s">
        <v>49</v>
      </c>
      <c r="M306" s="93">
        <v>0</v>
      </c>
      <c r="N306" s="79" t="s">
        <v>50</v>
      </c>
      <c r="O306" s="79"/>
      <c r="P306" s="79"/>
      <c r="Q306" s="38"/>
      <c r="R306" s="153"/>
      <c r="S306" s="15"/>
      <c r="T306" s="15" t="s">
        <v>58</v>
      </c>
      <c r="U306" s="15" t="s">
        <v>54</v>
      </c>
      <c r="V306" s="38" t="s">
        <v>55</v>
      </c>
      <c r="W306" s="40" t="s">
        <v>58</v>
      </c>
    </row>
    <row r="307" spans="2:23" x14ac:dyDescent="0.2">
      <c r="B307" s="20"/>
      <c r="C307" s="15"/>
      <c r="D307" s="15" t="s">
        <v>61</v>
      </c>
      <c r="E307" s="37"/>
      <c r="F307" s="37"/>
      <c r="G307" s="37" t="s">
        <v>58</v>
      </c>
      <c r="H307" s="37" t="s">
        <v>58</v>
      </c>
      <c r="I307" s="15"/>
      <c r="J307" s="16">
        <v>2000</v>
      </c>
      <c r="K307" s="15" t="s">
        <v>48</v>
      </c>
      <c r="L307" s="15" t="s">
        <v>49</v>
      </c>
      <c r="M307" s="16">
        <v>0</v>
      </c>
      <c r="N307" s="39" t="s">
        <v>50</v>
      </c>
      <c r="O307" s="39"/>
      <c r="P307" s="39"/>
      <c r="Q307" s="15"/>
      <c r="R307" s="153"/>
      <c r="S307" s="15"/>
      <c r="T307" s="15" t="s">
        <v>58</v>
      </c>
      <c r="U307" s="15" t="s">
        <v>54</v>
      </c>
      <c r="V307" s="15" t="s">
        <v>55</v>
      </c>
      <c r="W307" s="40" t="s">
        <v>58</v>
      </c>
    </row>
    <row r="308" spans="2:23" x14ac:dyDescent="0.2">
      <c r="B308" s="20"/>
      <c r="C308" s="15"/>
      <c r="D308" s="15" t="s">
        <v>63</v>
      </c>
      <c r="E308" s="37"/>
      <c r="F308" s="37"/>
      <c r="G308" s="37" t="s">
        <v>58</v>
      </c>
      <c r="H308" s="37" t="s">
        <v>58</v>
      </c>
      <c r="I308" s="15"/>
      <c r="J308" s="16">
        <v>2000</v>
      </c>
      <c r="K308" s="15" t="s">
        <v>48</v>
      </c>
      <c r="L308" s="15" t="s">
        <v>49</v>
      </c>
      <c r="M308" s="16">
        <v>0</v>
      </c>
      <c r="N308" s="39" t="s">
        <v>50</v>
      </c>
      <c r="O308" s="39"/>
      <c r="P308" s="39"/>
      <c r="Q308" s="15"/>
      <c r="R308" s="153"/>
      <c r="S308" s="15"/>
      <c r="T308" s="15" t="s">
        <v>58</v>
      </c>
      <c r="U308" s="15" t="s">
        <v>54</v>
      </c>
      <c r="V308" s="15" t="s">
        <v>55</v>
      </c>
      <c r="W308" s="40" t="s">
        <v>58</v>
      </c>
    </row>
    <row r="309" spans="2:23" x14ac:dyDescent="0.2">
      <c r="B309" s="20"/>
      <c r="C309" s="15"/>
      <c r="D309" s="15" t="s">
        <v>71</v>
      </c>
      <c r="E309" s="37"/>
      <c r="F309" s="37"/>
      <c r="G309" s="37" t="s">
        <v>58</v>
      </c>
      <c r="H309" s="37">
        <v>45291</v>
      </c>
      <c r="I309" s="15"/>
      <c r="J309" s="16">
        <v>370000</v>
      </c>
      <c r="K309" s="15" t="s">
        <v>73</v>
      </c>
      <c r="L309" s="15" t="s">
        <v>49</v>
      </c>
      <c r="M309" s="16">
        <v>0</v>
      </c>
      <c r="N309" s="39" t="s">
        <v>50</v>
      </c>
      <c r="O309" s="39"/>
      <c r="P309" s="39"/>
      <c r="Q309" s="15"/>
      <c r="R309" s="153"/>
      <c r="S309" s="63"/>
      <c r="T309" s="15" t="s">
        <v>58</v>
      </c>
      <c r="U309" s="15" t="s">
        <v>54</v>
      </c>
      <c r="V309" s="15" t="s">
        <v>55</v>
      </c>
      <c r="W309" s="40" t="s">
        <v>58</v>
      </c>
    </row>
    <row r="310" spans="2:23" x14ac:dyDescent="0.2">
      <c r="B310" s="20"/>
      <c r="C310" s="15"/>
      <c r="D310" s="15" t="s">
        <v>71</v>
      </c>
      <c r="E310" s="37"/>
      <c r="F310" s="37"/>
      <c r="G310" s="85">
        <v>45292</v>
      </c>
      <c r="H310" s="37">
        <v>46387</v>
      </c>
      <c r="I310" s="15"/>
      <c r="J310" s="16">
        <v>320000</v>
      </c>
      <c r="K310" s="15" t="s">
        <v>73</v>
      </c>
      <c r="L310" s="15" t="s">
        <v>49</v>
      </c>
      <c r="M310" s="16">
        <v>0</v>
      </c>
      <c r="N310" s="39" t="s">
        <v>50</v>
      </c>
      <c r="O310" s="39"/>
      <c r="P310" s="39"/>
      <c r="Q310" s="15"/>
      <c r="R310" s="153"/>
      <c r="S310" s="63"/>
      <c r="T310" s="15" t="s">
        <v>58</v>
      </c>
      <c r="U310" s="15" t="s">
        <v>54</v>
      </c>
      <c r="V310" s="15" t="s">
        <v>55</v>
      </c>
      <c r="W310" s="40"/>
    </row>
    <row r="311" spans="2:23" x14ac:dyDescent="0.2">
      <c r="B311" s="20"/>
      <c r="C311" s="15"/>
      <c r="D311" s="15" t="s">
        <v>57</v>
      </c>
      <c r="E311" s="37"/>
      <c r="F311" s="37"/>
      <c r="G311" s="37">
        <v>44621</v>
      </c>
      <c r="H311" s="37" t="s">
        <v>58</v>
      </c>
      <c r="I311" s="15"/>
      <c r="J311" s="16">
        <v>0</v>
      </c>
      <c r="K311" s="15" t="s">
        <v>48</v>
      </c>
      <c r="L311" s="15" t="s">
        <v>49</v>
      </c>
      <c r="M311" s="17">
        <f>27.35/365</f>
        <v>7.4931506849315072E-2</v>
      </c>
      <c r="N311" s="39" t="s">
        <v>50</v>
      </c>
      <c r="O311" s="39"/>
      <c r="P311" s="39"/>
      <c r="Q311" s="15" t="s">
        <v>256</v>
      </c>
      <c r="R311" s="154"/>
      <c r="S311" s="63"/>
      <c r="T311" s="15" t="s">
        <v>58</v>
      </c>
      <c r="U311" s="15" t="s">
        <v>54</v>
      </c>
      <c r="V311" s="15" t="s">
        <v>55</v>
      </c>
      <c r="W311" s="40"/>
    </row>
    <row r="312" spans="2:23" x14ac:dyDescent="0.2">
      <c r="B312" s="43"/>
      <c r="C312" s="44"/>
      <c r="D312" s="44" t="s">
        <v>74</v>
      </c>
      <c r="E312" s="45"/>
      <c r="F312" s="45"/>
      <c r="G312" s="45" t="s">
        <v>58</v>
      </c>
      <c r="H312" s="45" t="s">
        <v>58</v>
      </c>
      <c r="I312" s="44"/>
      <c r="J312" s="47" t="s">
        <v>75</v>
      </c>
      <c r="K312" s="44"/>
      <c r="L312" s="44" t="s">
        <v>76</v>
      </c>
      <c r="M312" s="44"/>
      <c r="N312" s="48"/>
      <c r="O312" s="65">
        <v>9.6699999999999994E-2</v>
      </c>
      <c r="P312" s="48" t="s">
        <v>78</v>
      </c>
      <c r="Q312" s="44"/>
      <c r="R312" s="69"/>
      <c r="S312" s="149" t="s">
        <v>254</v>
      </c>
      <c r="T312" s="44" t="s">
        <v>58</v>
      </c>
      <c r="U312" s="44" t="s">
        <v>54</v>
      </c>
      <c r="V312" s="44" t="s">
        <v>79</v>
      </c>
      <c r="W312" s="49" t="s">
        <v>80</v>
      </c>
    </row>
    <row r="313" spans="2:23" x14ac:dyDescent="0.2">
      <c r="B313" s="43"/>
      <c r="C313" s="44"/>
      <c r="D313" s="44" t="s">
        <v>81</v>
      </c>
      <c r="E313" s="45"/>
      <c r="F313" s="45"/>
      <c r="G313" s="45" t="s">
        <v>58</v>
      </c>
      <c r="H313" s="45" t="s">
        <v>58</v>
      </c>
      <c r="I313" s="44"/>
      <c r="J313" s="47" t="s">
        <v>58</v>
      </c>
      <c r="K313" s="44"/>
      <c r="L313" s="44" t="s">
        <v>76</v>
      </c>
      <c r="M313" s="44"/>
      <c r="N313" s="48"/>
      <c r="O313" s="65">
        <v>9.6699999999999994E-2</v>
      </c>
      <c r="P313" s="48" t="s">
        <v>78</v>
      </c>
      <c r="Q313" s="44"/>
      <c r="R313" s="69"/>
      <c r="S313" s="150"/>
      <c r="T313" s="44" t="s">
        <v>58</v>
      </c>
      <c r="U313" s="44" t="s">
        <v>54</v>
      </c>
      <c r="V313" s="44" t="s">
        <v>79</v>
      </c>
      <c r="W313" s="49" t="s">
        <v>58</v>
      </c>
    </row>
    <row r="314" spans="2:23" x14ac:dyDescent="0.2">
      <c r="B314" s="43"/>
      <c r="C314" s="44"/>
      <c r="D314" s="44" t="s">
        <v>82</v>
      </c>
      <c r="E314" s="45"/>
      <c r="F314" s="45"/>
      <c r="G314" s="45" t="s">
        <v>58</v>
      </c>
      <c r="H314" s="45" t="s">
        <v>58</v>
      </c>
      <c r="I314" s="44"/>
      <c r="J314" s="47" t="s">
        <v>58</v>
      </c>
      <c r="K314" s="44"/>
      <c r="L314" s="44" t="s">
        <v>76</v>
      </c>
      <c r="M314" s="44"/>
      <c r="N314" s="48"/>
      <c r="O314" s="65">
        <v>4.8399999999999999E-2</v>
      </c>
      <c r="P314" s="48" t="s">
        <v>78</v>
      </c>
      <c r="Q314" s="44"/>
      <c r="R314" s="69"/>
      <c r="S314" s="150"/>
      <c r="T314" s="44" t="s">
        <v>58</v>
      </c>
      <c r="U314" s="44" t="s">
        <v>54</v>
      </c>
      <c r="V314" s="44" t="s">
        <v>79</v>
      </c>
      <c r="W314" s="49" t="s">
        <v>58</v>
      </c>
    </row>
    <row r="315" spans="2:23" x14ac:dyDescent="0.2">
      <c r="B315" s="43"/>
      <c r="C315" s="44"/>
      <c r="D315" s="44" t="s">
        <v>84</v>
      </c>
      <c r="E315" s="45"/>
      <c r="F315" s="45"/>
      <c r="G315" s="45" t="s">
        <v>58</v>
      </c>
      <c r="H315" s="45" t="s">
        <v>58</v>
      </c>
      <c r="I315" s="44"/>
      <c r="J315" s="47" t="s">
        <v>58</v>
      </c>
      <c r="K315" s="44"/>
      <c r="L315" s="44" t="s">
        <v>76</v>
      </c>
      <c r="M315" s="44"/>
      <c r="N315" s="48"/>
      <c r="O315" s="65">
        <v>9.6699999999999994E-2</v>
      </c>
      <c r="P315" s="48" t="s">
        <v>78</v>
      </c>
      <c r="Q315" s="44"/>
      <c r="R315" s="69"/>
      <c r="S315" s="150"/>
      <c r="T315" s="44" t="s">
        <v>58</v>
      </c>
      <c r="U315" s="44" t="s">
        <v>54</v>
      </c>
      <c r="V315" s="44" t="s">
        <v>79</v>
      </c>
      <c r="W315" s="49" t="s">
        <v>58</v>
      </c>
    </row>
    <row r="316" spans="2:23" ht="53.25" customHeight="1" x14ac:dyDescent="0.2">
      <c r="B316" s="43"/>
      <c r="C316" s="44"/>
      <c r="D316" s="44" t="s">
        <v>88</v>
      </c>
      <c r="E316" s="45"/>
      <c r="F316" s="45"/>
      <c r="G316" s="45" t="s">
        <v>58</v>
      </c>
      <c r="H316" s="45" t="s">
        <v>58</v>
      </c>
      <c r="I316" s="44"/>
      <c r="J316" s="47" t="s">
        <v>58</v>
      </c>
      <c r="K316" s="44"/>
      <c r="L316" s="44" t="s">
        <v>76</v>
      </c>
      <c r="M316" s="44"/>
      <c r="N316" s="48"/>
      <c r="O316" s="65" t="s">
        <v>257</v>
      </c>
      <c r="P316" s="48" t="s">
        <v>78</v>
      </c>
      <c r="Q316" s="44"/>
      <c r="R316" s="69"/>
      <c r="S316" s="150"/>
      <c r="T316" s="44" t="s">
        <v>58</v>
      </c>
      <c r="U316" s="44" t="s">
        <v>54</v>
      </c>
      <c r="V316" s="44" t="s">
        <v>91</v>
      </c>
      <c r="W316" s="71" t="s">
        <v>258</v>
      </c>
    </row>
    <row r="317" spans="2:23" x14ac:dyDescent="0.2">
      <c r="B317" s="43"/>
      <c r="C317" s="44"/>
      <c r="D317" s="44" t="s">
        <v>93</v>
      </c>
      <c r="E317" s="45"/>
      <c r="F317" s="45"/>
      <c r="G317" s="45" t="s">
        <v>58</v>
      </c>
      <c r="H317" s="45" t="s">
        <v>58</v>
      </c>
      <c r="I317" s="44"/>
      <c r="J317" s="44" t="s">
        <v>58</v>
      </c>
      <c r="K317" s="44"/>
      <c r="L317" s="44" t="s">
        <v>76</v>
      </c>
      <c r="M317" s="44"/>
      <c r="N317" s="48"/>
      <c r="O317" s="65">
        <v>0.97860000000000003</v>
      </c>
      <c r="P317" s="48" t="s">
        <v>78</v>
      </c>
      <c r="Q317" s="44"/>
      <c r="R317" s="69"/>
      <c r="S317" s="150"/>
      <c r="T317" s="44" t="s">
        <v>58</v>
      </c>
      <c r="U317" s="44" t="s">
        <v>54</v>
      </c>
      <c r="V317" s="44" t="s">
        <v>91</v>
      </c>
      <c r="W317" s="49"/>
    </row>
    <row r="318" spans="2:23" x14ac:dyDescent="0.2">
      <c r="B318" s="43"/>
      <c r="C318" s="44"/>
      <c r="D318" s="44" t="s">
        <v>95</v>
      </c>
      <c r="E318" s="45"/>
      <c r="F318" s="45"/>
      <c r="G318" s="45" t="s">
        <v>58</v>
      </c>
      <c r="H318" s="45" t="s">
        <v>58</v>
      </c>
      <c r="I318" s="44"/>
      <c r="J318" s="44" t="s">
        <v>58</v>
      </c>
      <c r="K318" s="44"/>
      <c r="L318" s="44" t="s">
        <v>76</v>
      </c>
      <c r="M318" s="44"/>
      <c r="N318" s="48"/>
      <c r="O318" s="65">
        <f>O317*2</f>
        <v>1.9572000000000001</v>
      </c>
      <c r="P318" s="48" t="s">
        <v>78</v>
      </c>
      <c r="Q318" s="44"/>
      <c r="R318" s="69"/>
      <c r="S318" s="150"/>
      <c r="T318" s="44" t="s">
        <v>58</v>
      </c>
      <c r="U318" s="44" t="s">
        <v>54</v>
      </c>
      <c r="V318" s="44" t="s">
        <v>91</v>
      </c>
      <c r="W318" s="49"/>
    </row>
    <row r="319" spans="2:23" x14ac:dyDescent="0.2">
      <c r="B319" s="43"/>
      <c r="C319" s="44"/>
      <c r="D319" s="44" t="s">
        <v>97</v>
      </c>
      <c r="E319" s="45"/>
      <c r="F319" s="45"/>
      <c r="G319" s="45" t="s">
        <v>58</v>
      </c>
      <c r="H319" s="45" t="s">
        <v>58</v>
      </c>
      <c r="I319" s="44"/>
      <c r="J319" s="44" t="s">
        <v>58</v>
      </c>
      <c r="K319" s="44"/>
      <c r="L319" s="44" t="s">
        <v>76</v>
      </c>
      <c r="M319" s="44"/>
      <c r="N319" s="48"/>
      <c r="O319" s="65">
        <v>3.9350999999999998</v>
      </c>
      <c r="P319" s="48" t="s">
        <v>78</v>
      </c>
      <c r="Q319" s="44"/>
      <c r="R319" s="69"/>
      <c r="S319" s="150"/>
      <c r="T319" s="44" t="s">
        <v>58</v>
      </c>
      <c r="U319" s="44" t="s">
        <v>54</v>
      </c>
      <c r="V319" s="44" t="s">
        <v>91</v>
      </c>
      <c r="W319" s="49"/>
    </row>
    <row r="320" spans="2:23" x14ac:dyDescent="0.2">
      <c r="B320" s="43"/>
      <c r="C320" s="44"/>
      <c r="D320" s="44" t="s">
        <v>99</v>
      </c>
      <c r="E320" s="45"/>
      <c r="F320" s="45"/>
      <c r="G320" s="45" t="s">
        <v>58</v>
      </c>
      <c r="H320" s="45" t="s">
        <v>58</v>
      </c>
      <c r="I320" s="44"/>
      <c r="J320" s="44" t="s">
        <v>58</v>
      </c>
      <c r="K320" s="44"/>
      <c r="L320" s="44" t="s">
        <v>76</v>
      </c>
      <c r="M320" s="44"/>
      <c r="N320" s="48"/>
      <c r="O320" s="65">
        <v>10.929600000000001</v>
      </c>
      <c r="P320" s="48" t="s">
        <v>78</v>
      </c>
      <c r="Q320" s="44"/>
      <c r="R320" s="69"/>
      <c r="S320" s="150"/>
      <c r="T320" s="44" t="s">
        <v>58</v>
      </c>
      <c r="U320" s="44" t="s">
        <v>54</v>
      </c>
      <c r="V320" s="44" t="s">
        <v>91</v>
      </c>
      <c r="W320" s="49"/>
    </row>
    <row r="321" spans="2:23" ht="13.5" thickBot="1" x14ac:dyDescent="0.25">
      <c r="B321" s="50"/>
      <c r="C321" s="51"/>
      <c r="D321" s="119" t="s">
        <v>100</v>
      </c>
      <c r="E321" s="52"/>
      <c r="F321" s="52"/>
      <c r="G321" s="52" t="s">
        <v>58</v>
      </c>
      <c r="H321" s="52" t="s">
        <v>58</v>
      </c>
      <c r="I321" s="51"/>
      <c r="J321" s="51" t="s">
        <v>58</v>
      </c>
      <c r="K321" s="51"/>
      <c r="L321" s="51" t="s">
        <v>76</v>
      </c>
      <c r="M321" s="51"/>
      <c r="N321" s="54"/>
      <c r="O321" s="72">
        <v>10.929600000000001</v>
      </c>
      <c r="P321" s="54" t="s">
        <v>78</v>
      </c>
      <c r="Q321" s="51"/>
      <c r="R321" s="73"/>
      <c r="S321" s="151"/>
      <c r="T321" s="51" t="s">
        <v>58</v>
      </c>
      <c r="U321" s="51" t="s">
        <v>54</v>
      </c>
      <c r="V321" s="51" t="s">
        <v>91</v>
      </c>
      <c r="W321" s="55"/>
    </row>
    <row r="322" spans="2:23" x14ac:dyDescent="0.2">
      <c r="B322" s="31" t="s">
        <v>43</v>
      </c>
      <c r="C322" s="74" t="s">
        <v>286</v>
      </c>
      <c r="D322" s="32" t="s">
        <v>44</v>
      </c>
      <c r="E322" s="33">
        <v>45474</v>
      </c>
      <c r="F322" s="33" t="s">
        <v>156</v>
      </c>
      <c r="G322" s="33">
        <v>46753</v>
      </c>
      <c r="H322" s="33">
        <v>55884</v>
      </c>
      <c r="I322" s="32" t="s">
        <v>46</v>
      </c>
      <c r="J322" s="56">
        <v>45000</v>
      </c>
      <c r="K322" s="32" t="s">
        <v>48</v>
      </c>
      <c r="L322" s="32" t="s">
        <v>49</v>
      </c>
      <c r="M322" s="34">
        <f>327/365</f>
        <v>0.89589041095890409</v>
      </c>
      <c r="N322" s="35" t="s">
        <v>50</v>
      </c>
      <c r="O322" s="35"/>
      <c r="P322" s="35"/>
      <c r="Q322" s="100" t="s">
        <v>270</v>
      </c>
      <c r="R322" s="152" t="s">
        <v>287</v>
      </c>
      <c r="S322" s="138"/>
      <c r="T322" s="32" t="s">
        <v>53</v>
      </c>
      <c r="U322" s="32" t="s">
        <v>54</v>
      </c>
      <c r="V322" s="32" t="s">
        <v>55</v>
      </c>
      <c r="W322" s="139"/>
    </row>
    <row r="323" spans="2:23" x14ac:dyDescent="0.2">
      <c r="B323" s="128"/>
      <c r="C323" s="126"/>
      <c r="D323" s="38" t="s">
        <v>60</v>
      </c>
      <c r="E323" s="129"/>
      <c r="F323" s="129"/>
      <c r="G323" s="37" t="s">
        <v>58</v>
      </c>
      <c r="H323" s="37" t="s">
        <v>58</v>
      </c>
      <c r="I323" s="15"/>
      <c r="J323" s="93">
        <v>45000</v>
      </c>
      <c r="K323" s="38" t="s">
        <v>48</v>
      </c>
      <c r="L323" s="38" t="s">
        <v>49</v>
      </c>
      <c r="M323" s="93">
        <v>0</v>
      </c>
      <c r="N323" s="79" t="s">
        <v>50</v>
      </c>
      <c r="O323" s="79"/>
      <c r="P323" s="79"/>
      <c r="Q323" s="101"/>
      <c r="R323" s="153"/>
      <c r="S323" s="125"/>
      <c r="T323" s="15" t="s">
        <v>58</v>
      </c>
      <c r="U323" s="15" t="s">
        <v>54</v>
      </c>
      <c r="V323" s="15" t="s">
        <v>55</v>
      </c>
      <c r="W323" s="127"/>
    </row>
    <row r="324" spans="2:23" x14ac:dyDescent="0.2">
      <c r="B324" s="128"/>
      <c r="C324" s="126"/>
      <c r="D324" s="15" t="s">
        <v>61</v>
      </c>
      <c r="E324" s="129"/>
      <c r="F324" s="129"/>
      <c r="G324" s="37" t="s">
        <v>58</v>
      </c>
      <c r="H324" s="37" t="s">
        <v>58</v>
      </c>
      <c r="I324" s="15"/>
      <c r="J324" s="16">
        <v>11250</v>
      </c>
      <c r="K324" s="15" t="s">
        <v>48</v>
      </c>
      <c r="L324" s="15" t="s">
        <v>49</v>
      </c>
      <c r="M324" s="16">
        <v>0</v>
      </c>
      <c r="N324" s="39" t="s">
        <v>50</v>
      </c>
      <c r="O324" s="39"/>
      <c r="P324" s="39"/>
      <c r="Q324" s="102"/>
      <c r="R324" s="153"/>
      <c r="S324" s="125"/>
      <c r="T324" s="15" t="s">
        <v>58</v>
      </c>
      <c r="U324" s="15" t="s">
        <v>54</v>
      </c>
      <c r="V324" s="15" t="s">
        <v>55</v>
      </c>
      <c r="W324" s="127"/>
    </row>
    <row r="325" spans="2:23" x14ac:dyDescent="0.2">
      <c r="B325" s="128"/>
      <c r="C325" s="126"/>
      <c r="D325" s="15" t="s">
        <v>63</v>
      </c>
      <c r="E325" s="129"/>
      <c r="F325" s="129"/>
      <c r="G325" s="37" t="s">
        <v>58</v>
      </c>
      <c r="H325" s="37" t="s">
        <v>58</v>
      </c>
      <c r="I325" s="15"/>
      <c r="J325" s="16">
        <v>11250</v>
      </c>
      <c r="K325" s="15" t="s">
        <v>48</v>
      </c>
      <c r="L325" s="15" t="s">
        <v>49</v>
      </c>
      <c r="M325" s="16">
        <v>0</v>
      </c>
      <c r="N325" s="39" t="s">
        <v>50</v>
      </c>
      <c r="O325" s="39"/>
      <c r="P325" s="39"/>
      <c r="Q325" s="102"/>
      <c r="R325" s="153"/>
      <c r="S325" s="125"/>
      <c r="T325" s="15" t="s">
        <v>58</v>
      </c>
      <c r="U325" s="15" t="s">
        <v>54</v>
      </c>
      <c r="V325" s="15" t="s">
        <v>55</v>
      </c>
      <c r="W325" s="127"/>
    </row>
    <row r="326" spans="2:23" x14ac:dyDescent="0.2">
      <c r="B326" s="128"/>
      <c r="C326" s="126"/>
      <c r="D326" s="15" t="s">
        <v>71</v>
      </c>
      <c r="E326" s="129"/>
      <c r="F326" s="129"/>
      <c r="G326" s="37" t="s">
        <v>233</v>
      </c>
      <c r="H326" s="37" t="s">
        <v>58</v>
      </c>
      <c r="I326" s="15"/>
      <c r="J326" s="16">
        <v>1800000</v>
      </c>
      <c r="K326" s="15" t="s">
        <v>73</v>
      </c>
      <c r="L326" s="15" t="s">
        <v>49</v>
      </c>
      <c r="M326" s="16">
        <v>0</v>
      </c>
      <c r="N326" s="39" t="s">
        <v>50</v>
      </c>
      <c r="O326" s="39"/>
      <c r="P326" s="39"/>
      <c r="Q326" s="102"/>
      <c r="R326" s="153"/>
      <c r="S326" s="125"/>
      <c r="T326" s="15" t="s">
        <v>58</v>
      </c>
      <c r="U326" s="15" t="s">
        <v>54</v>
      </c>
      <c r="V326" s="15" t="s">
        <v>55</v>
      </c>
      <c r="W326" s="127"/>
    </row>
    <row r="327" spans="2:23" x14ac:dyDescent="0.2">
      <c r="B327" s="128"/>
      <c r="C327" s="126"/>
      <c r="D327" s="15" t="s">
        <v>57</v>
      </c>
      <c r="E327" s="129"/>
      <c r="F327" s="129"/>
      <c r="G327" s="37" t="s">
        <v>58</v>
      </c>
      <c r="H327" s="37" t="s">
        <v>234</v>
      </c>
      <c r="I327" s="15"/>
      <c r="J327" s="16">
        <v>0</v>
      </c>
      <c r="K327" s="15" t="s">
        <v>48</v>
      </c>
      <c r="L327" s="15" t="s">
        <v>49</v>
      </c>
      <c r="M327" s="17">
        <f>30.92/365</f>
        <v>8.4712328767123299E-2</v>
      </c>
      <c r="N327" s="39" t="s">
        <v>50</v>
      </c>
      <c r="O327" s="39"/>
      <c r="P327" s="39"/>
      <c r="Q327" s="102" t="s">
        <v>271</v>
      </c>
      <c r="R327" s="153"/>
      <c r="S327" s="125"/>
      <c r="T327" s="15" t="s">
        <v>58</v>
      </c>
      <c r="U327" s="15" t="s">
        <v>54</v>
      </c>
      <c r="V327" s="15" t="s">
        <v>55</v>
      </c>
      <c r="W327" s="127"/>
    </row>
    <row r="328" spans="2:23" x14ac:dyDescent="0.2">
      <c r="B328" s="128"/>
      <c r="C328" s="126"/>
      <c r="D328" s="15" t="s">
        <v>64</v>
      </c>
      <c r="E328" s="129"/>
      <c r="F328" s="129"/>
      <c r="G328" s="37" t="s">
        <v>58</v>
      </c>
      <c r="H328" s="37" t="s">
        <v>234</v>
      </c>
      <c r="I328" s="15"/>
      <c r="J328" s="16">
        <v>0</v>
      </c>
      <c r="K328" s="15" t="s">
        <v>48</v>
      </c>
      <c r="L328" s="15" t="s">
        <v>49</v>
      </c>
      <c r="M328" s="16">
        <v>0</v>
      </c>
      <c r="N328" s="39" t="s">
        <v>50</v>
      </c>
      <c r="O328" s="39"/>
      <c r="P328" s="39"/>
      <c r="Q328" s="101"/>
      <c r="R328" s="154"/>
      <c r="S328" s="126"/>
      <c r="T328" s="15" t="s">
        <v>58</v>
      </c>
      <c r="U328" s="15" t="s">
        <v>54</v>
      </c>
      <c r="V328" s="15" t="s">
        <v>55</v>
      </c>
      <c r="W328" s="127"/>
    </row>
    <row r="329" spans="2:23" x14ac:dyDescent="0.2">
      <c r="B329" s="121"/>
      <c r="C329" s="120"/>
      <c r="D329" s="44" t="s">
        <v>74</v>
      </c>
      <c r="E329" s="122"/>
      <c r="F329" s="123"/>
      <c r="G329" s="45" t="s">
        <v>58</v>
      </c>
      <c r="H329" s="45" t="s">
        <v>58</v>
      </c>
      <c r="I329" s="44"/>
      <c r="J329" s="105" t="s">
        <v>75</v>
      </c>
      <c r="K329" s="44"/>
      <c r="L329" s="44" t="s">
        <v>76</v>
      </c>
      <c r="M329" s="44"/>
      <c r="N329" s="48"/>
      <c r="O329" s="65">
        <v>0.1094</v>
      </c>
      <c r="P329" s="48" t="s">
        <v>78</v>
      </c>
      <c r="Q329" s="120"/>
      <c r="R329" s="130"/>
      <c r="S329" s="149" t="s">
        <v>287</v>
      </c>
      <c r="T329" s="44" t="s">
        <v>58</v>
      </c>
      <c r="U329" s="44" t="s">
        <v>54</v>
      </c>
      <c r="V329" s="44" t="s">
        <v>79</v>
      </c>
      <c r="W329" s="49" t="s">
        <v>80</v>
      </c>
    </row>
    <row r="330" spans="2:23" x14ac:dyDescent="0.2">
      <c r="B330" s="121"/>
      <c r="C330" s="120"/>
      <c r="D330" s="44" t="s">
        <v>81</v>
      </c>
      <c r="E330" s="122"/>
      <c r="F330" s="123"/>
      <c r="G330" s="45" t="s">
        <v>58</v>
      </c>
      <c r="H330" s="45" t="s">
        <v>58</v>
      </c>
      <c r="I330" s="44"/>
      <c r="J330" s="105" t="s">
        <v>58</v>
      </c>
      <c r="K330" s="44"/>
      <c r="L330" s="44" t="s">
        <v>76</v>
      </c>
      <c r="M330" s="44"/>
      <c r="N330" s="48"/>
      <c r="O330" s="65">
        <v>0.1094</v>
      </c>
      <c r="P330" s="48" t="s">
        <v>78</v>
      </c>
      <c r="Q330" s="120"/>
      <c r="R330" s="124"/>
      <c r="S330" s="150"/>
      <c r="T330" s="44" t="s">
        <v>58</v>
      </c>
      <c r="U330" s="44" t="s">
        <v>54</v>
      </c>
      <c r="V330" s="44" t="s">
        <v>79</v>
      </c>
      <c r="W330" s="49" t="s">
        <v>58</v>
      </c>
    </row>
    <row r="331" spans="2:23" x14ac:dyDescent="0.2">
      <c r="B331" s="121"/>
      <c r="C331" s="120"/>
      <c r="D331" s="44" t="s">
        <v>82</v>
      </c>
      <c r="E331" s="122"/>
      <c r="F331" s="123"/>
      <c r="G331" s="45" t="s">
        <v>58</v>
      </c>
      <c r="H331" s="45" t="s">
        <v>58</v>
      </c>
      <c r="I331" s="44"/>
      <c r="J331" s="105" t="s">
        <v>58</v>
      </c>
      <c r="K331" s="44"/>
      <c r="L331" s="44" t="s">
        <v>76</v>
      </c>
      <c r="M331" s="44"/>
      <c r="N331" s="48"/>
      <c r="O331" s="65">
        <v>5.4800000000000001E-2</v>
      </c>
      <c r="P331" s="48" t="s">
        <v>78</v>
      </c>
      <c r="Q331" s="120"/>
      <c r="R331" s="124"/>
      <c r="S331" s="150"/>
      <c r="T331" s="44" t="s">
        <v>58</v>
      </c>
      <c r="U331" s="44" t="s">
        <v>54</v>
      </c>
      <c r="V331" s="44" t="s">
        <v>79</v>
      </c>
      <c r="W331" s="49" t="s">
        <v>58</v>
      </c>
    </row>
    <row r="332" spans="2:23" x14ac:dyDescent="0.2">
      <c r="B332" s="121"/>
      <c r="C332" s="120"/>
      <c r="D332" s="44" t="s">
        <v>84</v>
      </c>
      <c r="E332" s="122"/>
      <c r="F332" s="123"/>
      <c r="G332" s="45" t="s">
        <v>58</v>
      </c>
      <c r="H332" s="45" t="s">
        <v>58</v>
      </c>
      <c r="I332" s="44"/>
      <c r="J332" s="105" t="s">
        <v>58</v>
      </c>
      <c r="K332" s="44"/>
      <c r="L332" s="44" t="s">
        <v>76</v>
      </c>
      <c r="M332" s="44"/>
      <c r="N332" s="48"/>
      <c r="O332" s="65">
        <v>0.1094</v>
      </c>
      <c r="P332" s="48" t="s">
        <v>78</v>
      </c>
      <c r="Q332" s="120"/>
      <c r="R332" s="124"/>
      <c r="S332" s="150"/>
      <c r="T332" s="44" t="s">
        <v>58</v>
      </c>
      <c r="U332" s="44" t="s">
        <v>54</v>
      </c>
      <c r="V332" s="44" t="s">
        <v>79</v>
      </c>
      <c r="W332" s="49" t="s">
        <v>58</v>
      </c>
    </row>
    <row r="333" spans="2:23" x14ac:dyDescent="0.2">
      <c r="B333" s="121"/>
      <c r="C333" s="120"/>
      <c r="D333" s="44" t="s">
        <v>272</v>
      </c>
      <c r="E333" s="122"/>
      <c r="F333" s="123"/>
      <c r="G333" s="45" t="s">
        <v>58</v>
      </c>
      <c r="H333" s="45" t="s">
        <v>58</v>
      </c>
      <c r="I333" s="44"/>
      <c r="J333" s="105" t="s">
        <v>58</v>
      </c>
      <c r="K333" s="44"/>
      <c r="L333" s="44" t="s">
        <v>76</v>
      </c>
      <c r="M333" s="44"/>
      <c r="N333" s="48"/>
      <c r="O333" s="65">
        <v>1.83E-2</v>
      </c>
      <c r="P333" s="48" t="s">
        <v>78</v>
      </c>
      <c r="Q333" s="120"/>
      <c r="R333" s="124"/>
      <c r="S333" s="150"/>
      <c r="T333" s="44" t="s">
        <v>58</v>
      </c>
      <c r="U333" s="44" t="s">
        <v>54</v>
      </c>
      <c r="V333" s="44" t="s">
        <v>79</v>
      </c>
      <c r="W333" s="49" t="s">
        <v>58</v>
      </c>
    </row>
    <row r="334" spans="2:23" x14ac:dyDescent="0.2">
      <c r="B334" s="121"/>
      <c r="C334" s="120"/>
      <c r="D334" s="44" t="s">
        <v>87</v>
      </c>
      <c r="E334" s="122"/>
      <c r="F334" s="123"/>
      <c r="G334" s="45" t="s">
        <v>58</v>
      </c>
      <c r="H334" s="45" t="s">
        <v>58</v>
      </c>
      <c r="I334" s="44"/>
      <c r="J334" s="105" t="s">
        <v>58</v>
      </c>
      <c r="K334" s="44"/>
      <c r="L334" s="44" t="s">
        <v>76</v>
      </c>
      <c r="M334" s="44"/>
      <c r="N334" s="48"/>
      <c r="O334" s="65">
        <v>1.83E-2</v>
      </c>
      <c r="P334" s="48" t="s">
        <v>78</v>
      </c>
      <c r="Q334" s="120"/>
      <c r="R334" s="124"/>
      <c r="S334" s="150"/>
      <c r="T334" s="44" t="s">
        <v>58</v>
      </c>
      <c r="U334" s="44" t="s">
        <v>54</v>
      </c>
      <c r="V334" s="44" t="s">
        <v>79</v>
      </c>
      <c r="W334" s="49" t="s">
        <v>58</v>
      </c>
    </row>
    <row r="335" spans="2:23" x14ac:dyDescent="0.2">
      <c r="B335" s="121"/>
      <c r="C335" s="120"/>
      <c r="D335" s="44" t="s">
        <v>88</v>
      </c>
      <c r="E335" s="122"/>
      <c r="F335" s="123"/>
      <c r="G335" s="45" t="s">
        <v>58</v>
      </c>
      <c r="H335" s="45" t="s">
        <v>58</v>
      </c>
      <c r="I335" s="44"/>
      <c r="J335" s="105" t="s">
        <v>58</v>
      </c>
      <c r="K335" s="44"/>
      <c r="L335" s="44" t="s">
        <v>76</v>
      </c>
      <c r="M335" s="44"/>
      <c r="N335" s="48"/>
      <c r="O335" s="65">
        <v>1.1137999999999999</v>
      </c>
      <c r="P335" s="48" t="s">
        <v>78</v>
      </c>
      <c r="Q335" s="120"/>
      <c r="R335" s="124"/>
      <c r="S335" s="150"/>
      <c r="T335" s="44" t="s">
        <v>58</v>
      </c>
      <c r="U335" s="44" t="s">
        <v>54</v>
      </c>
      <c r="V335" s="44" t="s">
        <v>91</v>
      </c>
      <c r="W335" s="49"/>
    </row>
    <row r="336" spans="2:23" x14ac:dyDescent="0.2">
      <c r="B336" s="121"/>
      <c r="C336" s="120"/>
      <c r="D336" s="44" t="s">
        <v>93</v>
      </c>
      <c r="E336" s="122"/>
      <c r="F336" s="123"/>
      <c r="G336" s="45" t="s">
        <v>58</v>
      </c>
      <c r="H336" s="45" t="s">
        <v>58</v>
      </c>
      <c r="I336" s="44"/>
      <c r="J336" s="105" t="s">
        <v>58</v>
      </c>
      <c r="K336" s="44"/>
      <c r="L336" s="44" t="s">
        <v>76</v>
      </c>
      <c r="M336" s="44"/>
      <c r="N336" s="48"/>
      <c r="O336" s="65">
        <v>1.1137999999999999</v>
      </c>
      <c r="P336" s="48" t="s">
        <v>78</v>
      </c>
      <c r="Q336" s="120"/>
      <c r="R336" s="124"/>
      <c r="S336" s="150"/>
      <c r="T336" s="44" t="s">
        <v>58</v>
      </c>
      <c r="U336" s="44" t="s">
        <v>54</v>
      </c>
      <c r="V336" s="44" t="s">
        <v>91</v>
      </c>
      <c r="W336" s="49"/>
    </row>
    <row r="337" spans="2:23" x14ac:dyDescent="0.2">
      <c r="B337" s="121"/>
      <c r="C337" s="120"/>
      <c r="D337" s="44" t="s">
        <v>95</v>
      </c>
      <c r="E337" s="122"/>
      <c r="F337" s="123"/>
      <c r="G337" s="45" t="s">
        <v>58</v>
      </c>
      <c r="H337" s="45" t="s">
        <v>58</v>
      </c>
      <c r="I337" s="44"/>
      <c r="J337" s="105" t="s">
        <v>58</v>
      </c>
      <c r="K337" s="44"/>
      <c r="L337" s="44" t="s">
        <v>76</v>
      </c>
      <c r="M337" s="44"/>
      <c r="N337" s="48"/>
      <c r="O337" s="65">
        <v>2.1806999999999999</v>
      </c>
      <c r="P337" s="48" t="s">
        <v>78</v>
      </c>
      <c r="Q337" s="120"/>
      <c r="R337" s="124"/>
      <c r="S337" s="150"/>
      <c r="T337" s="44" t="s">
        <v>58</v>
      </c>
      <c r="U337" s="44" t="s">
        <v>54</v>
      </c>
      <c r="V337" s="44" t="s">
        <v>91</v>
      </c>
      <c r="W337" s="49"/>
    </row>
    <row r="338" spans="2:23" x14ac:dyDescent="0.2">
      <c r="B338" s="121"/>
      <c r="C338" s="120"/>
      <c r="D338" s="44" t="s">
        <v>97</v>
      </c>
      <c r="E338" s="122"/>
      <c r="F338" s="123"/>
      <c r="G338" s="45" t="s">
        <v>58</v>
      </c>
      <c r="H338" s="45" t="s">
        <v>58</v>
      </c>
      <c r="I338" s="44"/>
      <c r="J338" s="105" t="s">
        <v>58</v>
      </c>
      <c r="K338" s="44"/>
      <c r="L338" s="44" t="s">
        <v>76</v>
      </c>
      <c r="M338" s="44"/>
      <c r="N338" s="48"/>
      <c r="O338" s="65">
        <v>4.4553000000000003</v>
      </c>
      <c r="P338" s="48" t="s">
        <v>78</v>
      </c>
      <c r="Q338" s="120"/>
      <c r="R338" s="124"/>
      <c r="S338" s="150"/>
      <c r="T338" s="44" t="s">
        <v>58</v>
      </c>
      <c r="U338" s="44" t="s">
        <v>54</v>
      </c>
      <c r="V338" s="44" t="s">
        <v>91</v>
      </c>
      <c r="W338" s="49"/>
    </row>
    <row r="339" spans="2:23" x14ac:dyDescent="0.2">
      <c r="B339" s="121"/>
      <c r="C339" s="120"/>
      <c r="D339" s="44" t="s">
        <v>99</v>
      </c>
      <c r="E339" s="122"/>
      <c r="F339" s="123"/>
      <c r="G339" s="45" t="s">
        <v>58</v>
      </c>
      <c r="H339" s="45" t="s">
        <v>58</v>
      </c>
      <c r="I339" s="44"/>
      <c r="J339" s="105" t="s">
        <v>58</v>
      </c>
      <c r="K339" s="44"/>
      <c r="L339" s="44" t="s">
        <v>76</v>
      </c>
      <c r="M339" s="44"/>
      <c r="N339" s="48"/>
      <c r="O339" s="65">
        <v>12.3576</v>
      </c>
      <c r="P339" s="48" t="s">
        <v>78</v>
      </c>
      <c r="Q339" s="120"/>
      <c r="R339" s="124"/>
      <c r="S339" s="150"/>
      <c r="T339" s="44" t="s">
        <v>58</v>
      </c>
      <c r="U339" s="44" t="s">
        <v>54</v>
      </c>
      <c r="V339" s="44" t="s">
        <v>91</v>
      </c>
      <c r="W339" s="49"/>
    </row>
    <row r="340" spans="2:23" ht="13.5" thickBot="1" x14ac:dyDescent="0.25">
      <c r="B340" s="140"/>
      <c r="C340" s="141"/>
      <c r="D340" s="144" t="s">
        <v>100</v>
      </c>
      <c r="E340" s="142"/>
      <c r="F340" s="142"/>
      <c r="G340" s="145" t="s">
        <v>58</v>
      </c>
      <c r="H340" s="145" t="s">
        <v>58</v>
      </c>
      <c r="I340" s="144"/>
      <c r="J340" s="144" t="s">
        <v>58</v>
      </c>
      <c r="K340" s="144"/>
      <c r="L340" s="144" t="s">
        <v>76</v>
      </c>
      <c r="M340" s="144"/>
      <c r="N340" s="146"/>
      <c r="O340" s="147">
        <v>12.3576</v>
      </c>
      <c r="P340" s="146" t="s">
        <v>78</v>
      </c>
      <c r="Q340" s="141"/>
      <c r="R340" s="143"/>
      <c r="S340" s="151"/>
      <c r="T340" s="51" t="s">
        <v>58</v>
      </c>
      <c r="U340" s="51" t="s">
        <v>54</v>
      </c>
      <c r="V340" s="144" t="s">
        <v>91</v>
      </c>
      <c r="W340" s="148"/>
    </row>
    <row r="341" spans="2:23" ht="15" x14ac:dyDescent="0.2">
      <c r="B341" s="8"/>
      <c r="C341" s="78"/>
      <c r="D341" s="8"/>
      <c r="E341" s="8"/>
      <c r="F341" s="8"/>
      <c r="G341" s="8"/>
      <c r="H341" s="8"/>
      <c r="I341" s="8"/>
      <c r="J341" s="8"/>
    </row>
    <row r="342" spans="2:23" ht="15.75" x14ac:dyDescent="0.25">
      <c r="B342" s="115"/>
      <c r="C342" s="78"/>
      <c r="D342" s="8"/>
      <c r="E342" s="8"/>
      <c r="F342" s="8"/>
      <c r="G342" s="8"/>
      <c r="H342" s="8"/>
      <c r="I342" s="8"/>
      <c r="J342" s="8"/>
    </row>
    <row r="343" spans="2:23" ht="15.75" x14ac:dyDescent="0.25">
      <c r="B343" s="115" t="s">
        <v>288</v>
      </c>
      <c r="C343" s="116"/>
      <c r="D343" s="117"/>
      <c r="E343" s="8"/>
      <c r="F343" s="8"/>
      <c r="G343" s="8"/>
      <c r="H343" s="8"/>
      <c r="I343" s="8"/>
      <c r="J343" s="8"/>
    </row>
    <row r="344" spans="2:23" ht="15" x14ac:dyDescent="0.2">
      <c r="B344" s="8"/>
      <c r="C344" s="78"/>
      <c r="D344" s="8"/>
      <c r="E344" s="8"/>
      <c r="F344" s="8"/>
      <c r="G344" s="8"/>
      <c r="H344" s="8"/>
      <c r="I344" s="8"/>
      <c r="J344" s="8"/>
    </row>
    <row r="345" spans="2:23" ht="15.75" x14ac:dyDescent="0.25">
      <c r="B345" s="115" t="s">
        <v>260</v>
      </c>
      <c r="C345" s="78"/>
      <c r="D345" s="8"/>
      <c r="E345" s="8"/>
      <c r="F345" s="8"/>
      <c r="G345" s="8"/>
      <c r="H345" s="8"/>
      <c r="I345" s="8"/>
      <c r="J345" s="8"/>
    </row>
    <row r="346" spans="2:23" ht="15" x14ac:dyDescent="0.2">
      <c r="B346" s="8"/>
      <c r="C346" s="78"/>
      <c r="D346" s="8"/>
      <c r="E346" s="8"/>
      <c r="F346" s="8"/>
      <c r="G346" s="8"/>
      <c r="H346" s="8"/>
      <c r="I346" s="8"/>
      <c r="J346" s="8"/>
    </row>
    <row r="347" spans="2:23" ht="15.75" x14ac:dyDescent="0.25">
      <c r="B347" s="115" t="s">
        <v>261</v>
      </c>
      <c r="C347" s="78"/>
      <c r="D347" s="8"/>
      <c r="E347" s="8"/>
      <c r="F347" s="8"/>
      <c r="G347" s="8"/>
      <c r="H347" s="8"/>
      <c r="I347" s="8"/>
      <c r="J347" s="8"/>
    </row>
    <row r="348" spans="2:23" ht="15" x14ac:dyDescent="0.2">
      <c r="B348" s="8"/>
      <c r="C348" s="78"/>
      <c r="D348" s="8"/>
      <c r="E348" s="8"/>
      <c r="F348" s="8"/>
      <c r="G348" s="8"/>
      <c r="H348" s="8"/>
      <c r="I348" s="8"/>
      <c r="J348" s="8"/>
    </row>
    <row r="349" spans="2:23" ht="15" x14ac:dyDescent="0.2">
      <c r="B349" s="8"/>
      <c r="C349" s="78"/>
      <c r="D349" s="8"/>
      <c r="E349" s="8"/>
      <c r="F349" s="8"/>
      <c r="G349" s="8"/>
      <c r="H349" s="8"/>
      <c r="I349" s="8"/>
      <c r="J349" s="8"/>
    </row>
    <row r="350" spans="2:23" ht="15" x14ac:dyDescent="0.2">
      <c r="B350" s="8"/>
      <c r="C350" s="78"/>
      <c r="D350" s="8"/>
      <c r="E350" s="8"/>
      <c r="F350" s="8"/>
      <c r="G350" s="8"/>
      <c r="H350" s="8"/>
      <c r="I350" s="8"/>
      <c r="J350" s="8"/>
    </row>
    <row r="351" spans="2:23" ht="15" x14ac:dyDescent="0.2">
      <c r="B351" s="8"/>
      <c r="C351" s="78"/>
      <c r="D351" s="8"/>
      <c r="E351" s="8"/>
      <c r="F351" s="8"/>
      <c r="G351" s="8"/>
      <c r="H351" s="8"/>
      <c r="I351" s="8"/>
      <c r="J351" s="8"/>
    </row>
    <row r="352" spans="2:23" ht="15" x14ac:dyDescent="0.2">
      <c r="B352" s="8"/>
      <c r="C352" s="78"/>
      <c r="D352" s="8"/>
      <c r="E352" s="8"/>
      <c r="F352" s="8"/>
      <c r="G352" s="8"/>
      <c r="H352" s="8"/>
      <c r="I352" s="8"/>
      <c r="J352" s="8"/>
    </row>
    <row r="353" spans="2:10" ht="15" x14ac:dyDescent="0.2">
      <c r="B353" s="8"/>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78"/>
      <c r="D360" s="8"/>
      <c r="E360" s="8"/>
      <c r="F360" s="8"/>
      <c r="G360" s="8"/>
      <c r="H360" s="8"/>
      <c r="I360" s="8"/>
      <c r="J360" s="8"/>
    </row>
    <row r="361" spans="2:10" ht="15" x14ac:dyDescent="0.2">
      <c r="B361" s="8"/>
      <c r="C361" s="78"/>
      <c r="D361" s="8"/>
      <c r="E361" s="8"/>
      <c r="F361" s="8"/>
      <c r="G361" s="8"/>
      <c r="H361" s="8"/>
      <c r="I361" s="8"/>
      <c r="J361" s="8"/>
    </row>
    <row r="362" spans="2:10" ht="15" x14ac:dyDescent="0.2">
      <c r="B362" s="8"/>
      <c r="C362" s="78"/>
      <c r="D362" s="8"/>
      <c r="E362" s="8"/>
      <c r="F362" s="8"/>
      <c r="G362" s="8"/>
      <c r="H362" s="8"/>
      <c r="I362" s="8"/>
      <c r="J362" s="8"/>
    </row>
    <row r="363" spans="2:10" ht="15" x14ac:dyDescent="0.2">
      <c r="B363" s="8"/>
      <c r="C363" s="78"/>
      <c r="D363" s="8"/>
      <c r="E363" s="8"/>
      <c r="F363" s="8"/>
      <c r="G363" s="8"/>
      <c r="H363" s="8"/>
      <c r="I363" s="8"/>
      <c r="J363" s="8"/>
    </row>
    <row r="364" spans="2:10" ht="15" x14ac:dyDescent="0.2">
      <c r="B364" s="8"/>
      <c r="C364" s="78"/>
      <c r="D364" s="8"/>
      <c r="E364" s="8"/>
      <c r="F364" s="8"/>
      <c r="G364" s="8"/>
      <c r="H364" s="8"/>
      <c r="I364" s="8"/>
      <c r="J364" s="8"/>
    </row>
    <row r="365" spans="2:10" ht="15" x14ac:dyDescent="0.2">
      <c r="B365" s="8"/>
      <c r="C365" s="78"/>
      <c r="D365" s="8"/>
      <c r="E365" s="8"/>
      <c r="F365" s="8"/>
      <c r="G365" s="8"/>
      <c r="H365" s="8"/>
      <c r="I365" s="8"/>
      <c r="J365" s="8"/>
    </row>
    <row r="366" spans="2:10" ht="15" x14ac:dyDescent="0.2">
      <c r="B366" s="8"/>
      <c r="C366" s="78"/>
      <c r="D366" s="8"/>
      <c r="E366" s="8"/>
      <c r="F366" s="8"/>
      <c r="G366" s="8"/>
      <c r="H366" s="8"/>
      <c r="I366" s="8"/>
      <c r="J366" s="8"/>
    </row>
    <row r="367" spans="2:10" ht="15" x14ac:dyDescent="0.2">
      <c r="B367" s="8"/>
      <c r="C367" s="78"/>
      <c r="D367" s="8"/>
      <c r="E367" s="8"/>
      <c r="F367" s="8"/>
      <c r="G367" s="8"/>
      <c r="H367" s="8"/>
      <c r="I367" s="8"/>
      <c r="J367" s="8"/>
    </row>
    <row r="368" spans="2:10" ht="15" x14ac:dyDescent="0.2">
      <c r="B368" s="8"/>
      <c r="C368" s="78"/>
      <c r="D368" s="8"/>
      <c r="E368" s="8"/>
      <c r="F368" s="8"/>
      <c r="G368" s="8"/>
      <c r="H368" s="8"/>
      <c r="I368" s="8"/>
      <c r="J368" s="8"/>
    </row>
    <row r="369" spans="2:10" ht="15" x14ac:dyDescent="0.2">
      <c r="B369" s="8"/>
      <c r="C369" s="78"/>
      <c r="D369" s="8"/>
      <c r="E369" s="8"/>
      <c r="F369" s="8"/>
      <c r="G369" s="8"/>
      <c r="H369" s="8"/>
      <c r="I369" s="8"/>
      <c r="J369" s="8"/>
    </row>
    <row r="370" spans="2:10" ht="15" x14ac:dyDescent="0.2">
      <c r="B370" s="8"/>
      <c r="C370" s="78"/>
      <c r="D370" s="8"/>
      <c r="E370" s="8"/>
      <c r="F370" s="8"/>
      <c r="G370" s="8"/>
      <c r="H370" s="8"/>
      <c r="I370" s="8"/>
      <c r="J370" s="8"/>
    </row>
    <row r="371" spans="2:10" ht="15" x14ac:dyDescent="0.2">
      <c r="B371" s="8"/>
      <c r="C371" s="8"/>
      <c r="D371" s="8"/>
      <c r="E371" s="8"/>
      <c r="F371" s="8"/>
      <c r="G371" s="8"/>
      <c r="H371" s="8"/>
      <c r="I371" s="8"/>
      <c r="J371" s="8"/>
    </row>
    <row r="372" spans="2:10" ht="15" x14ac:dyDescent="0.2">
      <c r="B372" s="8"/>
      <c r="C372" s="8"/>
      <c r="D372" s="8"/>
      <c r="E372" s="8"/>
      <c r="F372" s="8"/>
      <c r="G372" s="8"/>
      <c r="H372" s="8"/>
      <c r="I372" s="8"/>
      <c r="J372" s="8"/>
    </row>
    <row r="373" spans="2:10" ht="15" x14ac:dyDescent="0.2">
      <c r="B373" s="8"/>
      <c r="C373" s="8"/>
      <c r="D373" s="8"/>
      <c r="E373" s="8"/>
      <c r="F373" s="8"/>
      <c r="G373" s="8"/>
      <c r="H373" s="8"/>
      <c r="I373" s="8"/>
      <c r="J373" s="8"/>
    </row>
    <row r="374" spans="2:10" ht="15" x14ac:dyDescent="0.2">
      <c r="B374" s="8"/>
      <c r="C374" s="8"/>
      <c r="D374" s="8"/>
      <c r="E374" s="8"/>
      <c r="F374" s="8"/>
      <c r="G374" s="8"/>
      <c r="H374" s="8"/>
      <c r="I374" s="8"/>
      <c r="J374" s="8"/>
    </row>
    <row r="375" spans="2:10" ht="15" x14ac:dyDescent="0.2">
      <c r="D375" s="8"/>
      <c r="E375" s="8"/>
      <c r="F375" s="8"/>
      <c r="G375" s="8"/>
      <c r="H375" s="8"/>
      <c r="I375" s="8"/>
      <c r="J375" s="8"/>
    </row>
  </sheetData>
  <sheetProtection formatCells="0" formatColumns="0" formatRows="0"/>
  <mergeCells count="49">
    <mergeCell ref="R322:R328"/>
    <mergeCell ref="S329:S340"/>
    <mergeCell ref="W12:W13"/>
    <mergeCell ref="J12:J13"/>
    <mergeCell ref="K12:K13"/>
    <mergeCell ref="L12:L13"/>
    <mergeCell ref="U12:U13"/>
    <mergeCell ref="V12:V13"/>
    <mergeCell ref="R52:R59"/>
    <mergeCell ref="R61:R62"/>
    <mergeCell ref="R63:R82"/>
    <mergeCell ref="S84:S99"/>
    <mergeCell ref="R14:R23"/>
    <mergeCell ref="S24:S35"/>
    <mergeCell ref="R36:R41"/>
    <mergeCell ref="S42:S51"/>
    <mergeCell ref="U11:V11"/>
    <mergeCell ref="B10:D10"/>
    <mergeCell ref="E10:I10"/>
    <mergeCell ref="L10:T10"/>
    <mergeCell ref="J11:K11"/>
    <mergeCell ref="B11:D11"/>
    <mergeCell ref="E11:I11"/>
    <mergeCell ref="L11:T11"/>
    <mergeCell ref="R100:R106"/>
    <mergeCell ref="S107:S118"/>
    <mergeCell ref="R119:R124"/>
    <mergeCell ref="R125:R130"/>
    <mergeCell ref="R131:R136"/>
    <mergeCell ref="S137:S148"/>
    <mergeCell ref="S158:S169"/>
    <mergeCell ref="R170:R175"/>
    <mergeCell ref="S176:S185"/>
    <mergeCell ref="R186:R192"/>
    <mergeCell ref="S193:S198"/>
    <mergeCell ref="S199:S201"/>
    <mergeCell ref="S202:S204"/>
    <mergeCell ref="R205:R212"/>
    <mergeCell ref="S213:S230"/>
    <mergeCell ref="S312:S321"/>
    <mergeCell ref="S279:S288"/>
    <mergeCell ref="R289:R294"/>
    <mergeCell ref="S295:S304"/>
    <mergeCell ref="R231:R235"/>
    <mergeCell ref="S236:S247"/>
    <mergeCell ref="R248:R255"/>
    <mergeCell ref="R305:R311"/>
    <mergeCell ref="S256:S267"/>
    <mergeCell ref="R268:R278"/>
  </mergeCells>
  <phoneticPr fontId="10" type="noConversion"/>
  <dataValidations count="7">
    <dataValidation type="list" allowBlank="1" showInputMessage="1" showErrorMessage="1" sqref="WVJ983336:WVJ983355 L65832:L65851 IX65832:IX65851 ST65832:ST65851 ACP65832:ACP65851 AML65832:AML65851 AWH65832:AWH65851 BGD65832:BGD65851 BPZ65832:BPZ65851 BZV65832:BZV65851 CJR65832:CJR65851 CTN65832:CTN65851 DDJ65832:DDJ65851 DNF65832:DNF65851 DXB65832:DXB65851 EGX65832:EGX65851 EQT65832:EQT65851 FAP65832:FAP65851 FKL65832:FKL65851 FUH65832:FUH65851 GED65832:GED65851 GNZ65832:GNZ65851 GXV65832:GXV65851 HHR65832:HHR65851 HRN65832:HRN65851 IBJ65832:IBJ65851 ILF65832:ILF65851 IVB65832:IVB65851 JEX65832:JEX65851 JOT65832:JOT65851 JYP65832:JYP65851 KIL65832:KIL65851 KSH65832:KSH65851 LCD65832:LCD65851 LLZ65832:LLZ65851 LVV65832:LVV65851 MFR65832:MFR65851 MPN65832:MPN65851 MZJ65832:MZJ65851 NJF65832:NJF65851 NTB65832:NTB65851 OCX65832:OCX65851 OMT65832:OMT65851 OWP65832:OWP65851 PGL65832:PGL65851 PQH65832:PQH65851 QAD65832:QAD65851 QJZ65832:QJZ65851 QTV65832:QTV65851 RDR65832:RDR65851 RNN65832:RNN65851 RXJ65832:RXJ65851 SHF65832:SHF65851 SRB65832:SRB65851 TAX65832:TAX65851 TKT65832:TKT65851 TUP65832:TUP65851 UEL65832:UEL65851 UOH65832:UOH65851 UYD65832:UYD65851 VHZ65832:VHZ65851 VRV65832:VRV65851 WBR65832:WBR65851 WLN65832:WLN65851 WVJ65832:WVJ65851 L131368:L131387 IX131368:IX131387 ST131368:ST131387 ACP131368:ACP131387 AML131368:AML131387 AWH131368:AWH131387 BGD131368:BGD131387 BPZ131368:BPZ131387 BZV131368:BZV131387 CJR131368:CJR131387 CTN131368:CTN131387 DDJ131368:DDJ131387 DNF131368:DNF131387 DXB131368:DXB131387 EGX131368:EGX131387 EQT131368:EQT131387 FAP131368:FAP131387 FKL131368:FKL131387 FUH131368:FUH131387 GED131368:GED131387 GNZ131368:GNZ131387 GXV131368:GXV131387 HHR131368:HHR131387 HRN131368:HRN131387 IBJ131368:IBJ131387 ILF131368:ILF131387 IVB131368:IVB131387 JEX131368:JEX131387 JOT131368:JOT131387 JYP131368:JYP131387 KIL131368:KIL131387 KSH131368:KSH131387 LCD131368:LCD131387 LLZ131368:LLZ131387 LVV131368:LVV131387 MFR131368:MFR131387 MPN131368:MPN131387 MZJ131368:MZJ131387 NJF131368:NJF131387 NTB131368:NTB131387 OCX131368:OCX131387 OMT131368:OMT131387 OWP131368:OWP131387 PGL131368:PGL131387 PQH131368:PQH131387 QAD131368:QAD131387 QJZ131368:QJZ131387 QTV131368:QTV131387 RDR131368:RDR131387 RNN131368:RNN131387 RXJ131368:RXJ131387 SHF131368:SHF131387 SRB131368:SRB131387 TAX131368:TAX131387 TKT131368:TKT131387 TUP131368:TUP131387 UEL131368:UEL131387 UOH131368:UOH131387 UYD131368:UYD131387 VHZ131368:VHZ131387 VRV131368:VRV131387 WBR131368:WBR131387 WLN131368:WLN131387 WVJ131368:WVJ131387 L196904:L196923 IX196904:IX196923 ST196904:ST196923 ACP196904:ACP196923 AML196904:AML196923 AWH196904:AWH196923 BGD196904:BGD196923 BPZ196904:BPZ196923 BZV196904:BZV196923 CJR196904:CJR196923 CTN196904:CTN196923 DDJ196904:DDJ196923 DNF196904:DNF196923 DXB196904:DXB196923 EGX196904:EGX196923 EQT196904:EQT196923 FAP196904:FAP196923 FKL196904:FKL196923 FUH196904:FUH196923 GED196904:GED196923 GNZ196904:GNZ196923 GXV196904:GXV196923 HHR196904:HHR196923 HRN196904:HRN196923 IBJ196904:IBJ196923 ILF196904:ILF196923 IVB196904:IVB196923 JEX196904:JEX196923 JOT196904:JOT196923 JYP196904:JYP196923 KIL196904:KIL196923 KSH196904:KSH196923 LCD196904:LCD196923 LLZ196904:LLZ196923 LVV196904:LVV196923 MFR196904:MFR196923 MPN196904:MPN196923 MZJ196904:MZJ196923 NJF196904:NJF196923 NTB196904:NTB196923 OCX196904:OCX196923 OMT196904:OMT196923 OWP196904:OWP196923 PGL196904:PGL196923 PQH196904:PQH196923 QAD196904:QAD196923 QJZ196904:QJZ196923 QTV196904:QTV196923 RDR196904:RDR196923 RNN196904:RNN196923 RXJ196904:RXJ196923 SHF196904:SHF196923 SRB196904:SRB196923 TAX196904:TAX196923 TKT196904:TKT196923 TUP196904:TUP196923 UEL196904:UEL196923 UOH196904:UOH196923 UYD196904:UYD196923 VHZ196904:VHZ196923 VRV196904:VRV196923 WBR196904:WBR196923 WLN196904:WLN196923 WVJ196904:WVJ196923 L262440:L262459 IX262440:IX262459 ST262440:ST262459 ACP262440:ACP262459 AML262440:AML262459 AWH262440:AWH262459 BGD262440:BGD262459 BPZ262440:BPZ262459 BZV262440:BZV262459 CJR262440:CJR262459 CTN262440:CTN262459 DDJ262440:DDJ262459 DNF262440:DNF262459 DXB262440:DXB262459 EGX262440:EGX262459 EQT262440:EQT262459 FAP262440:FAP262459 FKL262440:FKL262459 FUH262440:FUH262459 GED262440:GED262459 GNZ262440:GNZ262459 GXV262440:GXV262459 HHR262440:HHR262459 HRN262440:HRN262459 IBJ262440:IBJ262459 ILF262440:ILF262459 IVB262440:IVB262459 JEX262440:JEX262459 JOT262440:JOT262459 JYP262440:JYP262459 KIL262440:KIL262459 KSH262440:KSH262459 LCD262440:LCD262459 LLZ262440:LLZ262459 LVV262440:LVV262459 MFR262440:MFR262459 MPN262440:MPN262459 MZJ262440:MZJ262459 NJF262440:NJF262459 NTB262440:NTB262459 OCX262440:OCX262459 OMT262440:OMT262459 OWP262440:OWP262459 PGL262440:PGL262459 PQH262440:PQH262459 QAD262440:QAD262459 QJZ262440:QJZ262459 QTV262440:QTV262459 RDR262440:RDR262459 RNN262440:RNN262459 RXJ262440:RXJ262459 SHF262440:SHF262459 SRB262440:SRB262459 TAX262440:TAX262459 TKT262440:TKT262459 TUP262440:TUP262459 UEL262440:UEL262459 UOH262440:UOH262459 UYD262440:UYD262459 VHZ262440:VHZ262459 VRV262440:VRV262459 WBR262440:WBR262459 WLN262440:WLN262459 WVJ262440:WVJ262459 L327976:L327995 IX327976:IX327995 ST327976:ST327995 ACP327976:ACP327995 AML327976:AML327995 AWH327976:AWH327995 BGD327976:BGD327995 BPZ327976:BPZ327995 BZV327976:BZV327995 CJR327976:CJR327995 CTN327976:CTN327995 DDJ327976:DDJ327995 DNF327976:DNF327995 DXB327976:DXB327995 EGX327976:EGX327995 EQT327976:EQT327995 FAP327976:FAP327995 FKL327976:FKL327995 FUH327976:FUH327995 GED327976:GED327995 GNZ327976:GNZ327995 GXV327976:GXV327995 HHR327976:HHR327995 HRN327976:HRN327995 IBJ327976:IBJ327995 ILF327976:ILF327995 IVB327976:IVB327995 JEX327976:JEX327995 JOT327976:JOT327995 JYP327976:JYP327995 KIL327976:KIL327995 KSH327976:KSH327995 LCD327976:LCD327995 LLZ327976:LLZ327995 LVV327976:LVV327995 MFR327976:MFR327995 MPN327976:MPN327995 MZJ327976:MZJ327995 NJF327976:NJF327995 NTB327976:NTB327995 OCX327976:OCX327995 OMT327976:OMT327995 OWP327976:OWP327995 PGL327976:PGL327995 PQH327976:PQH327995 QAD327976:QAD327995 QJZ327976:QJZ327995 QTV327976:QTV327995 RDR327976:RDR327995 RNN327976:RNN327995 RXJ327976:RXJ327995 SHF327976:SHF327995 SRB327976:SRB327995 TAX327976:TAX327995 TKT327976:TKT327995 TUP327976:TUP327995 UEL327976:UEL327995 UOH327976:UOH327995 UYD327976:UYD327995 VHZ327976:VHZ327995 VRV327976:VRV327995 WBR327976:WBR327995 WLN327976:WLN327995 WVJ327976:WVJ327995 L393512:L393531 IX393512:IX393531 ST393512:ST393531 ACP393512:ACP393531 AML393512:AML393531 AWH393512:AWH393531 BGD393512:BGD393531 BPZ393512:BPZ393531 BZV393512:BZV393531 CJR393512:CJR393531 CTN393512:CTN393531 DDJ393512:DDJ393531 DNF393512:DNF393531 DXB393512:DXB393531 EGX393512:EGX393531 EQT393512:EQT393531 FAP393512:FAP393531 FKL393512:FKL393531 FUH393512:FUH393531 GED393512:GED393531 GNZ393512:GNZ393531 GXV393512:GXV393531 HHR393512:HHR393531 HRN393512:HRN393531 IBJ393512:IBJ393531 ILF393512:ILF393531 IVB393512:IVB393531 JEX393512:JEX393531 JOT393512:JOT393531 JYP393512:JYP393531 KIL393512:KIL393531 KSH393512:KSH393531 LCD393512:LCD393531 LLZ393512:LLZ393531 LVV393512:LVV393531 MFR393512:MFR393531 MPN393512:MPN393531 MZJ393512:MZJ393531 NJF393512:NJF393531 NTB393512:NTB393531 OCX393512:OCX393531 OMT393512:OMT393531 OWP393512:OWP393531 PGL393512:PGL393531 PQH393512:PQH393531 QAD393512:QAD393531 QJZ393512:QJZ393531 QTV393512:QTV393531 RDR393512:RDR393531 RNN393512:RNN393531 RXJ393512:RXJ393531 SHF393512:SHF393531 SRB393512:SRB393531 TAX393512:TAX393531 TKT393512:TKT393531 TUP393512:TUP393531 UEL393512:UEL393531 UOH393512:UOH393531 UYD393512:UYD393531 VHZ393512:VHZ393531 VRV393512:VRV393531 WBR393512:WBR393531 WLN393512:WLN393531 WVJ393512:WVJ393531 L459048:L459067 IX459048:IX459067 ST459048:ST459067 ACP459048:ACP459067 AML459048:AML459067 AWH459048:AWH459067 BGD459048:BGD459067 BPZ459048:BPZ459067 BZV459048:BZV459067 CJR459048:CJR459067 CTN459048:CTN459067 DDJ459048:DDJ459067 DNF459048:DNF459067 DXB459048:DXB459067 EGX459048:EGX459067 EQT459048:EQT459067 FAP459048:FAP459067 FKL459048:FKL459067 FUH459048:FUH459067 GED459048:GED459067 GNZ459048:GNZ459067 GXV459048:GXV459067 HHR459048:HHR459067 HRN459048:HRN459067 IBJ459048:IBJ459067 ILF459048:ILF459067 IVB459048:IVB459067 JEX459048:JEX459067 JOT459048:JOT459067 JYP459048:JYP459067 KIL459048:KIL459067 KSH459048:KSH459067 LCD459048:LCD459067 LLZ459048:LLZ459067 LVV459048:LVV459067 MFR459048:MFR459067 MPN459048:MPN459067 MZJ459048:MZJ459067 NJF459048:NJF459067 NTB459048:NTB459067 OCX459048:OCX459067 OMT459048:OMT459067 OWP459048:OWP459067 PGL459048:PGL459067 PQH459048:PQH459067 QAD459048:QAD459067 QJZ459048:QJZ459067 QTV459048:QTV459067 RDR459048:RDR459067 RNN459048:RNN459067 RXJ459048:RXJ459067 SHF459048:SHF459067 SRB459048:SRB459067 TAX459048:TAX459067 TKT459048:TKT459067 TUP459048:TUP459067 UEL459048:UEL459067 UOH459048:UOH459067 UYD459048:UYD459067 VHZ459048:VHZ459067 VRV459048:VRV459067 WBR459048:WBR459067 WLN459048:WLN459067 WVJ459048:WVJ459067 L524584:L524603 IX524584:IX524603 ST524584:ST524603 ACP524584:ACP524603 AML524584:AML524603 AWH524584:AWH524603 BGD524584:BGD524603 BPZ524584:BPZ524603 BZV524584:BZV524603 CJR524584:CJR524603 CTN524584:CTN524603 DDJ524584:DDJ524603 DNF524584:DNF524603 DXB524584:DXB524603 EGX524584:EGX524603 EQT524584:EQT524603 FAP524584:FAP524603 FKL524584:FKL524603 FUH524584:FUH524603 GED524584:GED524603 GNZ524584:GNZ524603 GXV524584:GXV524603 HHR524584:HHR524603 HRN524584:HRN524603 IBJ524584:IBJ524603 ILF524584:ILF524603 IVB524584:IVB524603 JEX524584:JEX524603 JOT524584:JOT524603 JYP524584:JYP524603 KIL524584:KIL524603 KSH524584:KSH524603 LCD524584:LCD524603 LLZ524584:LLZ524603 LVV524584:LVV524603 MFR524584:MFR524603 MPN524584:MPN524603 MZJ524584:MZJ524603 NJF524584:NJF524603 NTB524584:NTB524603 OCX524584:OCX524603 OMT524584:OMT524603 OWP524584:OWP524603 PGL524584:PGL524603 PQH524584:PQH524603 QAD524584:QAD524603 QJZ524584:QJZ524603 QTV524584:QTV524603 RDR524584:RDR524603 RNN524584:RNN524603 RXJ524584:RXJ524603 SHF524584:SHF524603 SRB524584:SRB524603 TAX524584:TAX524603 TKT524584:TKT524603 TUP524584:TUP524603 UEL524584:UEL524603 UOH524584:UOH524603 UYD524584:UYD524603 VHZ524584:VHZ524603 VRV524584:VRV524603 WBR524584:WBR524603 WLN524584:WLN524603 WVJ524584:WVJ524603 L590120:L590139 IX590120:IX590139 ST590120:ST590139 ACP590120:ACP590139 AML590120:AML590139 AWH590120:AWH590139 BGD590120:BGD590139 BPZ590120:BPZ590139 BZV590120:BZV590139 CJR590120:CJR590139 CTN590120:CTN590139 DDJ590120:DDJ590139 DNF590120:DNF590139 DXB590120:DXB590139 EGX590120:EGX590139 EQT590120:EQT590139 FAP590120:FAP590139 FKL590120:FKL590139 FUH590120:FUH590139 GED590120:GED590139 GNZ590120:GNZ590139 GXV590120:GXV590139 HHR590120:HHR590139 HRN590120:HRN590139 IBJ590120:IBJ590139 ILF590120:ILF590139 IVB590120:IVB590139 JEX590120:JEX590139 JOT590120:JOT590139 JYP590120:JYP590139 KIL590120:KIL590139 KSH590120:KSH590139 LCD590120:LCD590139 LLZ590120:LLZ590139 LVV590120:LVV590139 MFR590120:MFR590139 MPN590120:MPN590139 MZJ590120:MZJ590139 NJF590120:NJF590139 NTB590120:NTB590139 OCX590120:OCX590139 OMT590120:OMT590139 OWP590120:OWP590139 PGL590120:PGL590139 PQH590120:PQH590139 QAD590120:QAD590139 QJZ590120:QJZ590139 QTV590120:QTV590139 RDR590120:RDR590139 RNN590120:RNN590139 RXJ590120:RXJ590139 SHF590120:SHF590139 SRB590120:SRB590139 TAX590120:TAX590139 TKT590120:TKT590139 TUP590120:TUP590139 UEL590120:UEL590139 UOH590120:UOH590139 UYD590120:UYD590139 VHZ590120:VHZ590139 VRV590120:VRV590139 WBR590120:WBR590139 WLN590120:WLN590139 WVJ590120:WVJ590139 L655656:L655675 IX655656:IX655675 ST655656:ST655675 ACP655656:ACP655675 AML655656:AML655675 AWH655656:AWH655675 BGD655656:BGD655675 BPZ655656:BPZ655675 BZV655656:BZV655675 CJR655656:CJR655675 CTN655656:CTN655675 DDJ655656:DDJ655675 DNF655656:DNF655675 DXB655656:DXB655675 EGX655656:EGX655675 EQT655656:EQT655675 FAP655656:FAP655675 FKL655656:FKL655675 FUH655656:FUH655675 GED655656:GED655675 GNZ655656:GNZ655675 GXV655656:GXV655675 HHR655656:HHR655675 HRN655656:HRN655675 IBJ655656:IBJ655675 ILF655656:ILF655675 IVB655656:IVB655675 JEX655656:JEX655675 JOT655656:JOT655675 JYP655656:JYP655675 KIL655656:KIL655675 KSH655656:KSH655675 LCD655656:LCD655675 LLZ655656:LLZ655675 LVV655656:LVV655675 MFR655656:MFR655675 MPN655656:MPN655675 MZJ655656:MZJ655675 NJF655656:NJF655675 NTB655656:NTB655675 OCX655656:OCX655675 OMT655656:OMT655675 OWP655656:OWP655675 PGL655656:PGL655675 PQH655656:PQH655675 QAD655656:QAD655675 QJZ655656:QJZ655675 QTV655656:QTV655675 RDR655656:RDR655675 RNN655656:RNN655675 RXJ655656:RXJ655675 SHF655656:SHF655675 SRB655656:SRB655675 TAX655656:TAX655675 TKT655656:TKT655675 TUP655656:TUP655675 UEL655656:UEL655675 UOH655656:UOH655675 UYD655656:UYD655675 VHZ655656:VHZ655675 VRV655656:VRV655675 WBR655656:WBR655675 WLN655656:WLN655675 WVJ655656:WVJ655675 L721192:L721211 IX721192:IX721211 ST721192:ST721211 ACP721192:ACP721211 AML721192:AML721211 AWH721192:AWH721211 BGD721192:BGD721211 BPZ721192:BPZ721211 BZV721192:BZV721211 CJR721192:CJR721211 CTN721192:CTN721211 DDJ721192:DDJ721211 DNF721192:DNF721211 DXB721192:DXB721211 EGX721192:EGX721211 EQT721192:EQT721211 FAP721192:FAP721211 FKL721192:FKL721211 FUH721192:FUH721211 GED721192:GED721211 GNZ721192:GNZ721211 GXV721192:GXV721211 HHR721192:HHR721211 HRN721192:HRN721211 IBJ721192:IBJ721211 ILF721192:ILF721211 IVB721192:IVB721211 JEX721192:JEX721211 JOT721192:JOT721211 JYP721192:JYP721211 KIL721192:KIL721211 KSH721192:KSH721211 LCD721192:LCD721211 LLZ721192:LLZ721211 LVV721192:LVV721211 MFR721192:MFR721211 MPN721192:MPN721211 MZJ721192:MZJ721211 NJF721192:NJF721211 NTB721192:NTB721211 OCX721192:OCX721211 OMT721192:OMT721211 OWP721192:OWP721211 PGL721192:PGL721211 PQH721192:PQH721211 QAD721192:QAD721211 QJZ721192:QJZ721211 QTV721192:QTV721211 RDR721192:RDR721211 RNN721192:RNN721211 RXJ721192:RXJ721211 SHF721192:SHF721211 SRB721192:SRB721211 TAX721192:TAX721211 TKT721192:TKT721211 TUP721192:TUP721211 UEL721192:UEL721211 UOH721192:UOH721211 UYD721192:UYD721211 VHZ721192:VHZ721211 VRV721192:VRV721211 WBR721192:WBR721211 WLN721192:WLN721211 WVJ721192:WVJ721211 L786728:L786747 IX786728:IX786747 ST786728:ST786747 ACP786728:ACP786747 AML786728:AML786747 AWH786728:AWH786747 BGD786728:BGD786747 BPZ786728:BPZ786747 BZV786728:BZV786747 CJR786728:CJR786747 CTN786728:CTN786747 DDJ786728:DDJ786747 DNF786728:DNF786747 DXB786728:DXB786747 EGX786728:EGX786747 EQT786728:EQT786747 FAP786728:FAP786747 FKL786728:FKL786747 FUH786728:FUH786747 GED786728:GED786747 GNZ786728:GNZ786747 GXV786728:GXV786747 HHR786728:HHR786747 HRN786728:HRN786747 IBJ786728:IBJ786747 ILF786728:ILF786747 IVB786728:IVB786747 JEX786728:JEX786747 JOT786728:JOT786747 JYP786728:JYP786747 KIL786728:KIL786747 KSH786728:KSH786747 LCD786728:LCD786747 LLZ786728:LLZ786747 LVV786728:LVV786747 MFR786728:MFR786747 MPN786728:MPN786747 MZJ786728:MZJ786747 NJF786728:NJF786747 NTB786728:NTB786747 OCX786728:OCX786747 OMT786728:OMT786747 OWP786728:OWP786747 PGL786728:PGL786747 PQH786728:PQH786747 QAD786728:QAD786747 QJZ786728:QJZ786747 QTV786728:QTV786747 RDR786728:RDR786747 RNN786728:RNN786747 RXJ786728:RXJ786747 SHF786728:SHF786747 SRB786728:SRB786747 TAX786728:TAX786747 TKT786728:TKT786747 TUP786728:TUP786747 UEL786728:UEL786747 UOH786728:UOH786747 UYD786728:UYD786747 VHZ786728:VHZ786747 VRV786728:VRV786747 WBR786728:WBR786747 WLN786728:WLN786747 WVJ786728:WVJ786747 L852264:L852283 IX852264:IX852283 ST852264:ST852283 ACP852264:ACP852283 AML852264:AML852283 AWH852264:AWH852283 BGD852264:BGD852283 BPZ852264:BPZ852283 BZV852264:BZV852283 CJR852264:CJR852283 CTN852264:CTN852283 DDJ852264:DDJ852283 DNF852264:DNF852283 DXB852264:DXB852283 EGX852264:EGX852283 EQT852264:EQT852283 FAP852264:FAP852283 FKL852264:FKL852283 FUH852264:FUH852283 GED852264:GED852283 GNZ852264:GNZ852283 GXV852264:GXV852283 HHR852264:HHR852283 HRN852264:HRN852283 IBJ852264:IBJ852283 ILF852264:ILF852283 IVB852264:IVB852283 JEX852264:JEX852283 JOT852264:JOT852283 JYP852264:JYP852283 KIL852264:KIL852283 KSH852264:KSH852283 LCD852264:LCD852283 LLZ852264:LLZ852283 LVV852264:LVV852283 MFR852264:MFR852283 MPN852264:MPN852283 MZJ852264:MZJ852283 NJF852264:NJF852283 NTB852264:NTB852283 OCX852264:OCX852283 OMT852264:OMT852283 OWP852264:OWP852283 PGL852264:PGL852283 PQH852264:PQH852283 QAD852264:QAD852283 QJZ852264:QJZ852283 QTV852264:QTV852283 RDR852264:RDR852283 RNN852264:RNN852283 RXJ852264:RXJ852283 SHF852264:SHF852283 SRB852264:SRB852283 TAX852264:TAX852283 TKT852264:TKT852283 TUP852264:TUP852283 UEL852264:UEL852283 UOH852264:UOH852283 UYD852264:UYD852283 VHZ852264:VHZ852283 VRV852264:VRV852283 WBR852264:WBR852283 WLN852264:WLN852283 WVJ852264:WVJ852283 L917800:L917819 IX917800:IX917819 ST917800:ST917819 ACP917800:ACP917819 AML917800:AML917819 AWH917800:AWH917819 BGD917800:BGD917819 BPZ917800:BPZ917819 BZV917800:BZV917819 CJR917800:CJR917819 CTN917800:CTN917819 DDJ917800:DDJ917819 DNF917800:DNF917819 DXB917800:DXB917819 EGX917800:EGX917819 EQT917800:EQT917819 FAP917800:FAP917819 FKL917800:FKL917819 FUH917800:FUH917819 GED917800:GED917819 GNZ917800:GNZ917819 GXV917800:GXV917819 HHR917800:HHR917819 HRN917800:HRN917819 IBJ917800:IBJ917819 ILF917800:ILF917819 IVB917800:IVB917819 JEX917800:JEX917819 JOT917800:JOT917819 JYP917800:JYP917819 KIL917800:KIL917819 KSH917800:KSH917819 LCD917800:LCD917819 LLZ917800:LLZ917819 LVV917800:LVV917819 MFR917800:MFR917819 MPN917800:MPN917819 MZJ917800:MZJ917819 NJF917800:NJF917819 NTB917800:NTB917819 OCX917800:OCX917819 OMT917800:OMT917819 OWP917800:OWP917819 PGL917800:PGL917819 PQH917800:PQH917819 QAD917800:QAD917819 QJZ917800:QJZ917819 QTV917800:QTV917819 RDR917800:RDR917819 RNN917800:RNN917819 RXJ917800:RXJ917819 SHF917800:SHF917819 SRB917800:SRB917819 TAX917800:TAX917819 TKT917800:TKT917819 TUP917800:TUP917819 UEL917800:UEL917819 UOH917800:UOH917819 UYD917800:UYD917819 VHZ917800:VHZ917819 VRV917800:VRV917819 WBR917800:WBR917819 WLN917800:WLN917819 WVJ917800:WVJ917819 L983336:L983355 IX983336:IX983355 ST983336:ST983355 ACP983336:ACP983355 AML983336:AML983355 AWH983336:AWH983355 BGD983336:BGD983355 BPZ983336:BPZ983355 BZV983336:BZV983355 CJR983336:CJR983355 CTN983336:CTN983355 DDJ983336:DDJ983355 DNF983336:DNF983355 DXB983336:DXB983355 EGX983336:EGX983355 EQT983336:EQT983355 FAP983336:FAP983355 FKL983336:FKL983355 FUH983336:FUH983355 GED983336:GED983355 GNZ983336:GNZ983355 GXV983336:GXV983355 HHR983336:HHR983355 HRN983336:HRN983355 IBJ983336:IBJ983355 ILF983336:ILF983355 IVB983336:IVB983355 JEX983336:JEX983355 JOT983336:JOT983355 JYP983336:JYP983355 KIL983336:KIL983355 KSH983336:KSH983355 LCD983336:LCD983355 LLZ983336:LLZ983355 LVV983336:LVV983355 MFR983336:MFR983355 MPN983336:MPN983355 MZJ983336:MZJ983355 NJF983336:NJF983355 NTB983336:NTB983355 OCX983336:OCX983355 OMT983336:OMT983355 OWP983336:OWP983355 PGL983336:PGL983355 PQH983336:PQH983355 QAD983336:QAD983355 QJZ983336:QJZ983355 QTV983336:QTV983355 RDR983336:RDR983355 RNN983336:RNN983355 RXJ983336:RXJ983355 SHF983336:SHF983355 SRB983336:SRB983355 TAX983336:TAX983355 TKT983336:TKT983355 TUP983336:TUP983355 UEL983336:UEL983355 UOH983336:UOH983355 UYD983336:UYD983355 VHZ983336:VHZ983355 VRV983336:VRV983355 WBR983336:WBR983355 WLN983336:WLN983355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321 ACP35:ACP321 AML35:AML321 AWH35:AWH321 BGD35:BGD321 BPZ35:BPZ321 BZV35:BZV321 CJR35:CJR321 CTN35:CTN321 DDJ35:DDJ321 DNF35:DNF321 DXB35:DXB321 EGX35:EGX321 EQT35:EQT321 FAP35:FAP321 FKL35:FKL321 FUH35:FUH321 GED35:GED321 GNZ35:GNZ321 GXV35:GXV321 HHR35:HHR321 HRN35:HRN321 IBJ35:IBJ321 ILF35:ILF321 IVB35:IVB321 JEX35:JEX321 JOT35:JOT321 JYP35:JYP321 KIL35:KIL321 KSH35:KSH321 LCD35:LCD321 LLZ35:LLZ321 LVV35:LVV321 MFR35:MFR321 MPN35:MPN321 MZJ35:MZJ321 NJF35:NJF321 NTB35:NTB321 OCX35:OCX321 OMT35:OMT321 OWP35:OWP321 PGL35:PGL321 PQH35:PQH321 QAD35:QAD321 QJZ35:QJZ321 QTV35:QTV321 RDR35:RDR321 RNN35:RNN321 RXJ35:RXJ321 SHF35:SHF321 SRB35:SRB321 TAX35:TAX321 TKT35:TKT321 TUP35:TUP321 UEL35:UEL321 UOH35:UOH321 UYD35:UYD321 VHZ35:VHZ321 VRV35:VRV321 WBR35:WBR321 WLN35:WLN321 WVJ35:WVJ321 IX35:IX321 L14:L340" xr:uid="{8822BE85-9EB5-43E8-9C8C-DFD600AB3373}">
      <formula1>"Fixed price, Variable price, Combination"</formula1>
    </dataValidation>
    <dataValidation type="list" allowBlank="1" showInputMessage="1" showErrorMessage="1" sqref="WVU983336:WVU983355 U65832:U65851 JI65832:JI65851 TE65832:TE65851 ADA65832:ADA65851 AMW65832:AMW65851 AWS65832:AWS65851 BGO65832:BGO65851 BQK65832:BQK65851 CAG65832:CAG65851 CKC65832:CKC65851 CTY65832:CTY65851 DDU65832:DDU65851 DNQ65832:DNQ65851 DXM65832:DXM65851 EHI65832:EHI65851 ERE65832:ERE65851 FBA65832:FBA65851 FKW65832:FKW65851 FUS65832:FUS65851 GEO65832:GEO65851 GOK65832:GOK65851 GYG65832:GYG65851 HIC65832:HIC65851 HRY65832:HRY65851 IBU65832:IBU65851 ILQ65832:ILQ65851 IVM65832:IVM65851 JFI65832:JFI65851 JPE65832:JPE65851 JZA65832:JZA65851 KIW65832:KIW65851 KSS65832:KSS65851 LCO65832:LCO65851 LMK65832:LMK65851 LWG65832:LWG65851 MGC65832:MGC65851 MPY65832:MPY65851 MZU65832:MZU65851 NJQ65832:NJQ65851 NTM65832:NTM65851 ODI65832:ODI65851 ONE65832:ONE65851 OXA65832:OXA65851 PGW65832:PGW65851 PQS65832:PQS65851 QAO65832:QAO65851 QKK65832:QKK65851 QUG65832:QUG65851 REC65832:REC65851 RNY65832:RNY65851 RXU65832:RXU65851 SHQ65832:SHQ65851 SRM65832:SRM65851 TBI65832:TBI65851 TLE65832:TLE65851 TVA65832:TVA65851 UEW65832:UEW65851 UOS65832:UOS65851 UYO65832:UYO65851 VIK65832:VIK65851 VSG65832:VSG65851 WCC65832:WCC65851 WLY65832:WLY65851 WVU65832:WVU65851 U131368:U131387 JI131368:JI131387 TE131368:TE131387 ADA131368:ADA131387 AMW131368:AMW131387 AWS131368:AWS131387 BGO131368:BGO131387 BQK131368:BQK131387 CAG131368:CAG131387 CKC131368:CKC131387 CTY131368:CTY131387 DDU131368:DDU131387 DNQ131368:DNQ131387 DXM131368:DXM131387 EHI131368:EHI131387 ERE131368:ERE131387 FBA131368:FBA131387 FKW131368:FKW131387 FUS131368:FUS131387 GEO131368:GEO131387 GOK131368:GOK131387 GYG131368:GYG131387 HIC131368:HIC131387 HRY131368:HRY131387 IBU131368:IBU131387 ILQ131368:ILQ131387 IVM131368:IVM131387 JFI131368:JFI131387 JPE131368:JPE131387 JZA131368:JZA131387 KIW131368:KIW131387 KSS131368:KSS131387 LCO131368:LCO131387 LMK131368:LMK131387 LWG131368:LWG131387 MGC131368:MGC131387 MPY131368:MPY131387 MZU131368:MZU131387 NJQ131368:NJQ131387 NTM131368:NTM131387 ODI131368:ODI131387 ONE131368:ONE131387 OXA131368:OXA131387 PGW131368:PGW131387 PQS131368:PQS131387 QAO131368:QAO131387 QKK131368:QKK131387 QUG131368:QUG131387 REC131368:REC131387 RNY131368:RNY131387 RXU131368:RXU131387 SHQ131368:SHQ131387 SRM131368:SRM131387 TBI131368:TBI131387 TLE131368:TLE131387 TVA131368:TVA131387 UEW131368:UEW131387 UOS131368:UOS131387 UYO131368:UYO131387 VIK131368:VIK131387 VSG131368:VSG131387 WCC131368:WCC131387 WLY131368:WLY131387 WVU131368:WVU131387 U196904:U196923 JI196904:JI196923 TE196904:TE196923 ADA196904:ADA196923 AMW196904:AMW196923 AWS196904:AWS196923 BGO196904:BGO196923 BQK196904:BQK196923 CAG196904:CAG196923 CKC196904:CKC196923 CTY196904:CTY196923 DDU196904:DDU196923 DNQ196904:DNQ196923 DXM196904:DXM196923 EHI196904:EHI196923 ERE196904:ERE196923 FBA196904:FBA196923 FKW196904:FKW196923 FUS196904:FUS196923 GEO196904:GEO196923 GOK196904:GOK196923 GYG196904:GYG196923 HIC196904:HIC196923 HRY196904:HRY196923 IBU196904:IBU196923 ILQ196904:ILQ196923 IVM196904:IVM196923 JFI196904:JFI196923 JPE196904:JPE196923 JZA196904:JZA196923 KIW196904:KIW196923 KSS196904:KSS196923 LCO196904:LCO196923 LMK196904:LMK196923 LWG196904:LWG196923 MGC196904:MGC196923 MPY196904:MPY196923 MZU196904:MZU196923 NJQ196904:NJQ196923 NTM196904:NTM196923 ODI196904:ODI196923 ONE196904:ONE196923 OXA196904:OXA196923 PGW196904:PGW196923 PQS196904:PQS196923 QAO196904:QAO196923 QKK196904:QKK196923 QUG196904:QUG196923 REC196904:REC196923 RNY196904:RNY196923 RXU196904:RXU196923 SHQ196904:SHQ196923 SRM196904:SRM196923 TBI196904:TBI196923 TLE196904:TLE196923 TVA196904:TVA196923 UEW196904:UEW196923 UOS196904:UOS196923 UYO196904:UYO196923 VIK196904:VIK196923 VSG196904:VSG196923 WCC196904:WCC196923 WLY196904:WLY196923 WVU196904:WVU196923 U262440:U262459 JI262440:JI262459 TE262440:TE262459 ADA262440:ADA262459 AMW262440:AMW262459 AWS262440:AWS262459 BGO262440:BGO262459 BQK262440:BQK262459 CAG262440:CAG262459 CKC262440:CKC262459 CTY262440:CTY262459 DDU262440:DDU262459 DNQ262440:DNQ262459 DXM262440:DXM262459 EHI262440:EHI262459 ERE262440:ERE262459 FBA262440:FBA262459 FKW262440:FKW262459 FUS262440:FUS262459 GEO262440:GEO262459 GOK262440:GOK262459 GYG262440:GYG262459 HIC262440:HIC262459 HRY262440:HRY262459 IBU262440:IBU262459 ILQ262440:ILQ262459 IVM262440:IVM262459 JFI262440:JFI262459 JPE262440:JPE262459 JZA262440:JZA262459 KIW262440:KIW262459 KSS262440:KSS262459 LCO262440:LCO262459 LMK262440:LMK262459 LWG262440:LWG262459 MGC262440:MGC262459 MPY262440:MPY262459 MZU262440:MZU262459 NJQ262440:NJQ262459 NTM262440:NTM262459 ODI262440:ODI262459 ONE262440:ONE262459 OXA262440:OXA262459 PGW262440:PGW262459 PQS262440:PQS262459 QAO262440:QAO262459 QKK262440:QKK262459 QUG262440:QUG262459 REC262440:REC262459 RNY262440:RNY262459 RXU262440:RXU262459 SHQ262440:SHQ262459 SRM262440:SRM262459 TBI262440:TBI262459 TLE262440:TLE262459 TVA262440:TVA262459 UEW262440:UEW262459 UOS262440:UOS262459 UYO262440:UYO262459 VIK262440:VIK262459 VSG262440:VSG262459 WCC262440:WCC262459 WLY262440:WLY262459 WVU262440:WVU262459 U327976:U327995 JI327976:JI327995 TE327976:TE327995 ADA327976:ADA327995 AMW327976:AMW327995 AWS327976:AWS327995 BGO327976:BGO327995 BQK327976:BQK327995 CAG327976:CAG327995 CKC327976:CKC327995 CTY327976:CTY327995 DDU327976:DDU327995 DNQ327976:DNQ327995 DXM327976:DXM327995 EHI327976:EHI327995 ERE327976:ERE327995 FBA327976:FBA327995 FKW327976:FKW327995 FUS327976:FUS327995 GEO327976:GEO327995 GOK327976:GOK327995 GYG327976:GYG327995 HIC327976:HIC327995 HRY327976:HRY327995 IBU327976:IBU327995 ILQ327976:ILQ327995 IVM327976:IVM327995 JFI327976:JFI327995 JPE327976:JPE327995 JZA327976:JZA327995 KIW327976:KIW327995 KSS327976:KSS327995 LCO327976:LCO327995 LMK327976:LMK327995 LWG327976:LWG327995 MGC327976:MGC327995 MPY327976:MPY327995 MZU327976:MZU327995 NJQ327976:NJQ327995 NTM327976:NTM327995 ODI327976:ODI327995 ONE327976:ONE327995 OXA327976:OXA327995 PGW327976:PGW327995 PQS327976:PQS327995 QAO327976:QAO327995 QKK327976:QKK327995 QUG327976:QUG327995 REC327976:REC327995 RNY327976:RNY327995 RXU327976:RXU327995 SHQ327976:SHQ327995 SRM327976:SRM327995 TBI327976:TBI327995 TLE327976:TLE327995 TVA327976:TVA327995 UEW327976:UEW327995 UOS327976:UOS327995 UYO327976:UYO327995 VIK327976:VIK327995 VSG327976:VSG327995 WCC327976:WCC327995 WLY327976:WLY327995 WVU327976:WVU327995 U393512:U393531 JI393512:JI393531 TE393512:TE393531 ADA393512:ADA393531 AMW393512:AMW393531 AWS393512:AWS393531 BGO393512:BGO393531 BQK393512:BQK393531 CAG393512:CAG393531 CKC393512:CKC393531 CTY393512:CTY393531 DDU393512:DDU393531 DNQ393512:DNQ393531 DXM393512:DXM393531 EHI393512:EHI393531 ERE393512:ERE393531 FBA393512:FBA393531 FKW393512:FKW393531 FUS393512:FUS393531 GEO393512:GEO393531 GOK393512:GOK393531 GYG393512:GYG393531 HIC393512:HIC393531 HRY393512:HRY393531 IBU393512:IBU393531 ILQ393512:ILQ393531 IVM393512:IVM393531 JFI393512:JFI393531 JPE393512:JPE393531 JZA393512:JZA393531 KIW393512:KIW393531 KSS393512:KSS393531 LCO393512:LCO393531 LMK393512:LMK393531 LWG393512:LWG393531 MGC393512:MGC393531 MPY393512:MPY393531 MZU393512:MZU393531 NJQ393512:NJQ393531 NTM393512:NTM393531 ODI393512:ODI393531 ONE393512:ONE393531 OXA393512:OXA393531 PGW393512:PGW393531 PQS393512:PQS393531 QAO393512:QAO393531 QKK393512:QKK393531 QUG393512:QUG393531 REC393512:REC393531 RNY393512:RNY393531 RXU393512:RXU393531 SHQ393512:SHQ393531 SRM393512:SRM393531 TBI393512:TBI393531 TLE393512:TLE393531 TVA393512:TVA393531 UEW393512:UEW393531 UOS393512:UOS393531 UYO393512:UYO393531 VIK393512:VIK393531 VSG393512:VSG393531 WCC393512:WCC393531 WLY393512:WLY393531 WVU393512:WVU393531 U459048:U459067 JI459048:JI459067 TE459048:TE459067 ADA459048:ADA459067 AMW459048:AMW459067 AWS459048:AWS459067 BGO459048:BGO459067 BQK459048:BQK459067 CAG459048:CAG459067 CKC459048:CKC459067 CTY459048:CTY459067 DDU459048:DDU459067 DNQ459048:DNQ459067 DXM459048:DXM459067 EHI459048:EHI459067 ERE459048:ERE459067 FBA459048:FBA459067 FKW459048:FKW459067 FUS459048:FUS459067 GEO459048:GEO459067 GOK459048:GOK459067 GYG459048:GYG459067 HIC459048:HIC459067 HRY459048:HRY459067 IBU459048:IBU459067 ILQ459048:ILQ459067 IVM459048:IVM459067 JFI459048:JFI459067 JPE459048:JPE459067 JZA459048:JZA459067 KIW459048:KIW459067 KSS459048:KSS459067 LCO459048:LCO459067 LMK459048:LMK459067 LWG459048:LWG459067 MGC459048:MGC459067 MPY459048:MPY459067 MZU459048:MZU459067 NJQ459048:NJQ459067 NTM459048:NTM459067 ODI459048:ODI459067 ONE459048:ONE459067 OXA459048:OXA459067 PGW459048:PGW459067 PQS459048:PQS459067 QAO459048:QAO459067 QKK459048:QKK459067 QUG459048:QUG459067 REC459048:REC459067 RNY459048:RNY459067 RXU459048:RXU459067 SHQ459048:SHQ459067 SRM459048:SRM459067 TBI459048:TBI459067 TLE459048:TLE459067 TVA459048:TVA459067 UEW459048:UEW459067 UOS459048:UOS459067 UYO459048:UYO459067 VIK459048:VIK459067 VSG459048:VSG459067 WCC459048:WCC459067 WLY459048:WLY459067 WVU459048:WVU459067 U524584:U524603 JI524584:JI524603 TE524584:TE524603 ADA524584:ADA524603 AMW524584:AMW524603 AWS524584:AWS524603 BGO524584:BGO524603 BQK524584:BQK524603 CAG524584:CAG524603 CKC524584:CKC524603 CTY524584:CTY524603 DDU524584:DDU524603 DNQ524584:DNQ524603 DXM524584:DXM524603 EHI524584:EHI524603 ERE524584:ERE524603 FBA524584:FBA524603 FKW524584:FKW524603 FUS524584:FUS524603 GEO524584:GEO524603 GOK524584:GOK524603 GYG524584:GYG524603 HIC524584:HIC524603 HRY524584:HRY524603 IBU524584:IBU524603 ILQ524584:ILQ524603 IVM524584:IVM524603 JFI524584:JFI524603 JPE524584:JPE524603 JZA524584:JZA524603 KIW524584:KIW524603 KSS524584:KSS524603 LCO524584:LCO524603 LMK524584:LMK524603 LWG524584:LWG524603 MGC524584:MGC524603 MPY524584:MPY524603 MZU524584:MZU524603 NJQ524584:NJQ524603 NTM524584:NTM524603 ODI524584:ODI524603 ONE524584:ONE524603 OXA524584:OXA524603 PGW524584:PGW524603 PQS524584:PQS524603 QAO524584:QAO524603 QKK524584:QKK524603 QUG524584:QUG524603 REC524584:REC524603 RNY524584:RNY524603 RXU524584:RXU524603 SHQ524584:SHQ524603 SRM524584:SRM524603 TBI524584:TBI524603 TLE524584:TLE524603 TVA524584:TVA524603 UEW524584:UEW524603 UOS524584:UOS524603 UYO524584:UYO524603 VIK524584:VIK524603 VSG524584:VSG524603 WCC524584:WCC524603 WLY524584:WLY524603 WVU524584:WVU524603 U590120:U590139 JI590120:JI590139 TE590120:TE590139 ADA590120:ADA590139 AMW590120:AMW590139 AWS590120:AWS590139 BGO590120:BGO590139 BQK590120:BQK590139 CAG590120:CAG590139 CKC590120:CKC590139 CTY590120:CTY590139 DDU590120:DDU590139 DNQ590120:DNQ590139 DXM590120:DXM590139 EHI590120:EHI590139 ERE590120:ERE590139 FBA590120:FBA590139 FKW590120:FKW590139 FUS590120:FUS590139 GEO590120:GEO590139 GOK590120:GOK590139 GYG590120:GYG590139 HIC590120:HIC590139 HRY590120:HRY590139 IBU590120:IBU590139 ILQ590120:ILQ590139 IVM590120:IVM590139 JFI590120:JFI590139 JPE590120:JPE590139 JZA590120:JZA590139 KIW590120:KIW590139 KSS590120:KSS590139 LCO590120:LCO590139 LMK590120:LMK590139 LWG590120:LWG590139 MGC590120:MGC590139 MPY590120:MPY590139 MZU590120:MZU590139 NJQ590120:NJQ590139 NTM590120:NTM590139 ODI590120:ODI590139 ONE590120:ONE590139 OXA590120:OXA590139 PGW590120:PGW590139 PQS590120:PQS590139 QAO590120:QAO590139 QKK590120:QKK590139 QUG590120:QUG590139 REC590120:REC590139 RNY590120:RNY590139 RXU590120:RXU590139 SHQ590120:SHQ590139 SRM590120:SRM590139 TBI590120:TBI590139 TLE590120:TLE590139 TVA590120:TVA590139 UEW590120:UEW590139 UOS590120:UOS590139 UYO590120:UYO590139 VIK590120:VIK590139 VSG590120:VSG590139 WCC590120:WCC590139 WLY590120:WLY590139 WVU590120:WVU590139 U655656:U655675 JI655656:JI655675 TE655656:TE655675 ADA655656:ADA655675 AMW655656:AMW655675 AWS655656:AWS655675 BGO655656:BGO655675 BQK655656:BQK655675 CAG655656:CAG655675 CKC655656:CKC655675 CTY655656:CTY655675 DDU655656:DDU655675 DNQ655656:DNQ655675 DXM655656:DXM655675 EHI655656:EHI655675 ERE655656:ERE655675 FBA655656:FBA655675 FKW655656:FKW655675 FUS655656:FUS655675 GEO655656:GEO655675 GOK655656:GOK655675 GYG655656:GYG655675 HIC655656:HIC655675 HRY655656:HRY655675 IBU655656:IBU655675 ILQ655656:ILQ655675 IVM655656:IVM655675 JFI655656:JFI655675 JPE655656:JPE655675 JZA655656:JZA655675 KIW655656:KIW655675 KSS655656:KSS655675 LCO655656:LCO655675 LMK655656:LMK655675 LWG655656:LWG655675 MGC655656:MGC655675 MPY655656:MPY655675 MZU655656:MZU655675 NJQ655656:NJQ655675 NTM655656:NTM655675 ODI655656:ODI655675 ONE655656:ONE655675 OXA655656:OXA655675 PGW655656:PGW655675 PQS655656:PQS655675 QAO655656:QAO655675 QKK655656:QKK655675 QUG655656:QUG655675 REC655656:REC655675 RNY655656:RNY655675 RXU655656:RXU655675 SHQ655656:SHQ655675 SRM655656:SRM655675 TBI655656:TBI655675 TLE655656:TLE655675 TVA655656:TVA655675 UEW655656:UEW655675 UOS655656:UOS655675 UYO655656:UYO655675 VIK655656:VIK655675 VSG655656:VSG655675 WCC655656:WCC655675 WLY655656:WLY655675 WVU655656:WVU655675 U721192:U721211 JI721192:JI721211 TE721192:TE721211 ADA721192:ADA721211 AMW721192:AMW721211 AWS721192:AWS721211 BGO721192:BGO721211 BQK721192:BQK721211 CAG721192:CAG721211 CKC721192:CKC721211 CTY721192:CTY721211 DDU721192:DDU721211 DNQ721192:DNQ721211 DXM721192:DXM721211 EHI721192:EHI721211 ERE721192:ERE721211 FBA721192:FBA721211 FKW721192:FKW721211 FUS721192:FUS721211 GEO721192:GEO721211 GOK721192:GOK721211 GYG721192:GYG721211 HIC721192:HIC721211 HRY721192:HRY721211 IBU721192:IBU721211 ILQ721192:ILQ721211 IVM721192:IVM721211 JFI721192:JFI721211 JPE721192:JPE721211 JZA721192:JZA721211 KIW721192:KIW721211 KSS721192:KSS721211 LCO721192:LCO721211 LMK721192:LMK721211 LWG721192:LWG721211 MGC721192:MGC721211 MPY721192:MPY721211 MZU721192:MZU721211 NJQ721192:NJQ721211 NTM721192:NTM721211 ODI721192:ODI721211 ONE721192:ONE721211 OXA721192:OXA721211 PGW721192:PGW721211 PQS721192:PQS721211 QAO721192:QAO721211 QKK721192:QKK721211 QUG721192:QUG721211 REC721192:REC721211 RNY721192:RNY721211 RXU721192:RXU721211 SHQ721192:SHQ721211 SRM721192:SRM721211 TBI721192:TBI721211 TLE721192:TLE721211 TVA721192:TVA721211 UEW721192:UEW721211 UOS721192:UOS721211 UYO721192:UYO721211 VIK721192:VIK721211 VSG721192:VSG721211 WCC721192:WCC721211 WLY721192:WLY721211 WVU721192:WVU721211 U786728:U786747 JI786728:JI786747 TE786728:TE786747 ADA786728:ADA786747 AMW786728:AMW786747 AWS786728:AWS786747 BGO786728:BGO786747 BQK786728:BQK786747 CAG786728:CAG786747 CKC786728:CKC786747 CTY786728:CTY786747 DDU786728:DDU786747 DNQ786728:DNQ786747 DXM786728:DXM786747 EHI786728:EHI786747 ERE786728:ERE786747 FBA786728:FBA786747 FKW786728:FKW786747 FUS786728:FUS786747 GEO786728:GEO786747 GOK786728:GOK786747 GYG786728:GYG786747 HIC786728:HIC786747 HRY786728:HRY786747 IBU786728:IBU786747 ILQ786728:ILQ786747 IVM786728:IVM786747 JFI786728:JFI786747 JPE786728:JPE786747 JZA786728:JZA786747 KIW786728:KIW786747 KSS786728:KSS786747 LCO786728:LCO786747 LMK786728:LMK786747 LWG786728:LWG786747 MGC786728:MGC786747 MPY786728:MPY786747 MZU786728:MZU786747 NJQ786728:NJQ786747 NTM786728:NTM786747 ODI786728:ODI786747 ONE786728:ONE786747 OXA786728:OXA786747 PGW786728:PGW786747 PQS786728:PQS786747 QAO786728:QAO786747 QKK786728:QKK786747 QUG786728:QUG786747 REC786728:REC786747 RNY786728:RNY786747 RXU786728:RXU786747 SHQ786728:SHQ786747 SRM786728:SRM786747 TBI786728:TBI786747 TLE786728:TLE786747 TVA786728:TVA786747 UEW786728:UEW786747 UOS786728:UOS786747 UYO786728:UYO786747 VIK786728:VIK786747 VSG786728:VSG786747 WCC786728:WCC786747 WLY786728:WLY786747 WVU786728:WVU786747 U852264:U852283 JI852264:JI852283 TE852264:TE852283 ADA852264:ADA852283 AMW852264:AMW852283 AWS852264:AWS852283 BGO852264:BGO852283 BQK852264:BQK852283 CAG852264:CAG852283 CKC852264:CKC852283 CTY852264:CTY852283 DDU852264:DDU852283 DNQ852264:DNQ852283 DXM852264:DXM852283 EHI852264:EHI852283 ERE852264:ERE852283 FBA852264:FBA852283 FKW852264:FKW852283 FUS852264:FUS852283 GEO852264:GEO852283 GOK852264:GOK852283 GYG852264:GYG852283 HIC852264:HIC852283 HRY852264:HRY852283 IBU852264:IBU852283 ILQ852264:ILQ852283 IVM852264:IVM852283 JFI852264:JFI852283 JPE852264:JPE852283 JZA852264:JZA852283 KIW852264:KIW852283 KSS852264:KSS852283 LCO852264:LCO852283 LMK852264:LMK852283 LWG852264:LWG852283 MGC852264:MGC852283 MPY852264:MPY852283 MZU852264:MZU852283 NJQ852264:NJQ852283 NTM852264:NTM852283 ODI852264:ODI852283 ONE852264:ONE852283 OXA852264:OXA852283 PGW852264:PGW852283 PQS852264:PQS852283 QAO852264:QAO852283 QKK852264:QKK852283 QUG852264:QUG852283 REC852264:REC852283 RNY852264:RNY852283 RXU852264:RXU852283 SHQ852264:SHQ852283 SRM852264:SRM852283 TBI852264:TBI852283 TLE852264:TLE852283 TVA852264:TVA852283 UEW852264:UEW852283 UOS852264:UOS852283 UYO852264:UYO852283 VIK852264:VIK852283 VSG852264:VSG852283 WCC852264:WCC852283 WLY852264:WLY852283 WVU852264:WVU852283 U917800:U917819 JI917800:JI917819 TE917800:TE917819 ADA917800:ADA917819 AMW917800:AMW917819 AWS917800:AWS917819 BGO917800:BGO917819 BQK917800:BQK917819 CAG917800:CAG917819 CKC917800:CKC917819 CTY917800:CTY917819 DDU917800:DDU917819 DNQ917800:DNQ917819 DXM917800:DXM917819 EHI917800:EHI917819 ERE917800:ERE917819 FBA917800:FBA917819 FKW917800:FKW917819 FUS917800:FUS917819 GEO917800:GEO917819 GOK917800:GOK917819 GYG917800:GYG917819 HIC917800:HIC917819 HRY917800:HRY917819 IBU917800:IBU917819 ILQ917800:ILQ917819 IVM917800:IVM917819 JFI917800:JFI917819 JPE917800:JPE917819 JZA917800:JZA917819 KIW917800:KIW917819 KSS917800:KSS917819 LCO917800:LCO917819 LMK917800:LMK917819 LWG917800:LWG917819 MGC917800:MGC917819 MPY917800:MPY917819 MZU917800:MZU917819 NJQ917800:NJQ917819 NTM917800:NTM917819 ODI917800:ODI917819 ONE917800:ONE917819 OXA917800:OXA917819 PGW917800:PGW917819 PQS917800:PQS917819 QAO917800:QAO917819 QKK917800:QKK917819 QUG917800:QUG917819 REC917800:REC917819 RNY917800:RNY917819 RXU917800:RXU917819 SHQ917800:SHQ917819 SRM917800:SRM917819 TBI917800:TBI917819 TLE917800:TLE917819 TVA917800:TVA917819 UEW917800:UEW917819 UOS917800:UOS917819 UYO917800:UYO917819 VIK917800:VIK917819 VSG917800:VSG917819 WCC917800:WCC917819 WLY917800:WLY917819 WVU917800:WVU917819 U983336:U983355 JI983336:JI983355 TE983336:TE983355 ADA983336:ADA983355 AMW983336:AMW983355 AWS983336:AWS983355 BGO983336:BGO983355 BQK983336:BQK983355 CAG983336:CAG983355 CKC983336:CKC983355 CTY983336:CTY983355 DDU983336:DDU983355 DNQ983336:DNQ983355 DXM983336:DXM983355 EHI983336:EHI983355 ERE983336:ERE983355 FBA983336:FBA983355 FKW983336:FKW983355 FUS983336:FUS983355 GEO983336:GEO983355 GOK983336:GOK983355 GYG983336:GYG983355 HIC983336:HIC983355 HRY983336:HRY983355 IBU983336:IBU983355 ILQ983336:ILQ983355 IVM983336:IVM983355 JFI983336:JFI983355 JPE983336:JPE983355 JZA983336:JZA983355 KIW983336:KIW983355 KSS983336:KSS983355 LCO983336:LCO983355 LMK983336:LMK983355 LWG983336:LWG983355 MGC983336:MGC983355 MPY983336:MPY983355 MZU983336:MZU983355 NJQ983336:NJQ983355 NTM983336:NTM983355 ODI983336:ODI983355 ONE983336:ONE983355 OXA983336:OXA983355 PGW983336:PGW983355 PQS983336:PQS983355 QAO983336:QAO983355 QKK983336:QKK983355 QUG983336:QUG983355 REC983336:REC983355 RNY983336:RNY983355 RXU983336:RXU983355 SHQ983336:SHQ983355 SRM983336:SRM983355 TBI983336:TBI983355 TLE983336:TLE983355 TVA983336:TVA983355 UEW983336:UEW983355 UOS983336:UOS983355 UYO983336:UYO983355 VIK983336:VIK983355 VSG983336:VSG983355 WCC983336:WCC983355 WLY983336:WLY983355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321 TE35:TE321 ADA35:ADA321 AMW35:AMW321 AWS35:AWS321 BGO35:BGO321 BQK35:BQK321 CAG35:CAG321 CKC35:CKC321 CTY35:CTY321 DDU35:DDU321 DNQ35:DNQ321 DXM35:DXM321 EHI35:EHI321 ERE35:ERE321 FBA35:FBA321 FKW35:FKW321 FUS35:FUS321 GEO35:GEO321 GOK35:GOK321 GYG35:GYG321 HIC35:HIC321 HRY35:HRY321 IBU35:IBU321 ILQ35:ILQ321 IVM35:IVM321 JFI35:JFI321 JPE35:JPE321 JZA35:JZA321 KIW35:KIW321 KSS35:KSS321 LCO35:LCO321 LMK35:LMK321 LWG35:LWG321 MGC35:MGC321 MPY35:MPY321 MZU35:MZU321 NJQ35:NJQ321 NTM35:NTM321 ODI35:ODI321 ONE35:ONE321 OXA35:OXA321 PGW35:PGW321 PQS35:PQS321 QAO35:QAO321 QKK35:QKK321 QUG35:QUG321 REC35:REC321 RNY35:RNY321 RXU35:RXU321 SHQ35:SHQ321 SRM35:SRM321 TBI35:TBI321 TLE35:TLE321 TVA35:TVA321 UEW35:UEW321 UOS35:UOS321 UYO35:UYO321 VIK35:VIK321 VSG35:VSG321 WCC35:WCC321 WLY35:WLY321 WVU35:WVU321" xr:uid="{8DE94E00-FB0C-48C3-A6DD-4D006B51D753}">
      <formula1>"yes, no"</formula1>
    </dataValidation>
    <dataValidation type="list" allowBlank="1" showInputMessage="1" showErrorMessage="1" sqref="WVV983336:WVV983355 V65832:V65851 JJ65832:JJ65851 TF65832:TF65851 ADB65832:ADB65851 AMX65832:AMX65851 AWT65832:AWT65851 BGP65832:BGP65851 BQL65832:BQL65851 CAH65832:CAH65851 CKD65832:CKD65851 CTZ65832:CTZ65851 DDV65832:DDV65851 DNR65832:DNR65851 DXN65832:DXN65851 EHJ65832:EHJ65851 ERF65832:ERF65851 FBB65832:FBB65851 FKX65832:FKX65851 FUT65832:FUT65851 GEP65832:GEP65851 GOL65832:GOL65851 GYH65832:GYH65851 HID65832:HID65851 HRZ65832:HRZ65851 IBV65832:IBV65851 ILR65832:ILR65851 IVN65832:IVN65851 JFJ65832:JFJ65851 JPF65832:JPF65851 JZB65832:JZB65851 KIX65832:KIX65851 KST65832:KST65851 LCP65832:LCP65851 LML65832:LML65851 LWH65832:LWH65851 MGD65832:MGD65851 MPZ65832:MPZ65851 MZV65832:MZV65851 NJR65832:NJR65851 NTN65832:NTN65851 ODJ65832:ODJ65851 ONF65832:ONF65851 OXB65832:OXB65851 PGX65832:PGX65851 PQT65832:PQT65851 QAP65832:QAP65851 QKL65832:QKL65851 QUH65832:QUH65851 RED65832:RED65851 RNZ65832:RNZ65851 RXV65832:RXV65851 SHR65832:SHR65851 SRN65832:SRN65851 TBJ65832:TBJ65851 TLF65832:TLF65851 TVB65832:TVB65851 UEX65832:UEX65851 UOT65832:UOT65851 UYP65832:UYP65851 VIL65832:VIL65851 VSH65832:VSH65851 WCD65832:WCD65851 WLZ65832:WLZ65851 WVV65832:WVV65851 V131368:V131387 JJ131368:JJ131387 TF131368:TF131387 ADB131368:ADB131387 AMX131368:AMX131387 AWT131368:AWT131387 BGP131368:BGP131387 BQL131368:BQL131387 CAH131368:CAH131387 CKD131368:CKD131387 CTZ131368:CTZ131387 DDV131368:DDV131387 DNR131368:DNR131387 DXN131368:DXN131387 EHJ131368:EHJ131387 ERF131368:ERF131387 FBB131368:FBB131387 FKX131368:FKX131387 FUT131368:FUT131387 GEP131368:GEP131387 GOL131368:GOL131387 GYH131368:GYH131387 HID131368:HID131387 HRZ131368:HRZ131387 IBV131368:IBV131387 ILR131368:ILR131387 IVN131368:IVN131387 JFJ131368:JFJ131387 JPF131368:JPF131387 JZB131368:JZB131387 KIX131368:KIX131387 KST131368:KST131387 LCP131368:LCP131387 LML131368:LML131387 LWH131368:LWH131387 MGD131368:MGD131387 MPZ131368:MPZ131387 MZV131368:MZV131387 NJR131368:NJR131387 NTN131368:NTN131387 ODJ131368:ODJ131387 ONF131368:ONF131387 OXB131368:OXB131387 PGX131368:PGX131387 PQT131368:PQT131387 QAP131368:QAP131387 QKL131368:QKL131387 QUH131368:QUH131387 RED131368:RED131387 RNZ131368:RNZ131387 RXV131368:RXV131387 SHR131368:SHR131387 SRN131368:SRN131387 TBJ131368:TBJ131387 TLF131368:TLF131387 TVB131368:TVB131387 UEX131368:UEX131387 UOT131368:UOT131387 UYP131368:UYP131387 VIL131368:VIL131387 VSH131368:VSH131387 WCD131368:WCD131387 WLZ131368:WLZ131387 WVV131368:WVV131387 V196904:V196923 JJ196904:JJ196923 TF196904:TF196923 ADB196904:ADB196923 AMX196904:AMX196923 AWT196904:AWT196923 BGP196904:BGP196923 BQL196904:BQL196923 CAH196904:CAH196923 CKD196904:CKD196923 CTZ196904:CTZ196923 DDV196904:DDV196923 DNR196904:DNR196923 DXN196904:DXN196923 EHJ196904:EHJ196923 ERF196904:ERF196923 FBB196904:FBB196923 FKX196904:FKX196923 FUT196904:FUT196923 GEP196904:GEP196923 GOL196904:GOL196923 GYH196904:GYH196923 HID196904:HID196923 HRZ196904:HRZ196923 IBV196904:IBV196923 ILR196904:ILR196923 IVN196904:IVN196923 JFJ196904:JFJ196923 JPF196904:JPF196923 JZB196904:JZB196923 KIX196904:KIX196923 KST196904:KST196923 LCP196904:LCP196923 LML196904:LML196923 LWH196904:LWH196923 MGD196904:MGD196923 MPZ196904:MPZ196923 MZV196904:MZV196923 NJR196904:NJR196923 NTN196904:NTN196923 ODJ196904:ODJ196923 ONF196904:ONF196923 OXB196904:OXB196923 PGX196904:PGX196923 PQT196904:PQT196923 QAP196904:QAP196923 QKL196904:QKL196923 QUH196904:QUH196923 RED196904:RED196923 RNZ196904:RNZ196923 RXV196904:RXV196923 SHR196904:SHR196923 SRN196904:SRN196923 TBJ196904:TBJ196923 TLF196904:TLF196923 TVB196904:TVB196923 UEX196904:UEX196923 UOT196904:UOT196923 UYP196904:UYP196923 VIL196904:VIL196923 VSH196904:VSH196923 WCD196904:WCD196923 WLZ196904:WLZ196923 WVV196904:WVV196923 V262440:V262459 JJ262440:JJ262459 TF262440:TF262459 ADB262440:ADB262459 AMX262440:AMX262459 AWT262440:AWT262459 BGP262440:BGP262459 BQL262440:BQL262459 CAH262440:CAH262459 CKD262440:CKD262459 CTZ262440:CTZ262459 DDV262440:DDV262459 DNR262440:DNR262459 DXN262440:DXN262459 EHJ262440:EHJ262459 ERF262440:ERF262459 FBB262440:FBB262459 FKX262440:FKX262459 FUT262440:FUT262459 GEP262440:GEP262459 GOL262440:GOL262459 GYH262440:GYH262459 HID262440:HID262459 HRZ262440:HRZ262459 IBV262440:IBV262459 ILR262440:ILR262459 IVN262440:IVN262459 JFJ262440:JFJ262459 JPF262440:JPF262459 JZB262440:JZB262459 KIX262440:KIX262459 KST262440:KST262459 LCP262440:LCP262459 LML262440:LML262459 LWH262440:LWH262459 MGD262440:MGD262459 MPZ262440:MPZ262459 MZV262440:MZV262459 NJR262440:NJR262459 NTN262440:NTN262459 ODJ262440:ODJ262459 ONF262440:ONF262459 OXB262440:OXB262459 PGX262440:PGX262459 PQT262440:PQT262459 QAP262440:QAP262459 QKL262440:QKL262459 QUH262440:QUH262459 RED262440:RED262459 RNZ262440:RNZ262459 RXV262440:RXV262459 SHR262440:SHR262459 SRN262440:SRN262459 TBJ262440:TBJ262459 TLF262440:TLF262459 TVB262440:TVB262459 UEX262440:UEX262459 UOT262440:UOT262459 UYP262440:UYP262459 VIL262440:VIL262459 VSH262440:VSH262459 WCD262440:WCD262459 WLZ262440:WLZ262459 WVV262440:WVV262459 V327976:V327995 JJ327976:JJ327995 TF327976:TF327995 ADB327976:ADB327995 AMX327976:AMX327995 AWT327976:AWT327995 BGP327976:BGP327995 BQL327976:BQL327995 CAH327976:CAH327995 CKD327976:CKD327995 CTZ327976:CTZ327995 DDV327976:DDV327995 DNR327976:DNR327995 DXN327976:DXN327995 EHJ327976:EHJ327995 ERF327976:ERF327995 FBB327976:FBB327995 FKX327976:FKX327995 FUT327976:FUT327995 GEP327976:GEP327995 GOL327976:GOL327995 GYH327976:GYH327995 HID327976:HID327995 HRZ327976:HRZ327995 IBV327976:IBV327995 ILR327976:ILR327995 IVN327976:IVN327995 JFJ327976:JFJ327995 JPF327976:JPF327995 JZB327976:JZB327995 KIX327976:KIX327995 KST327976:KST327995 LCP327976:LCP327995 LML327976:LML327995 LWH327976:LWH327995 MGD327976:MGD327995 MPZ327976:MPZ327995 MZV327976:MZV327995 NJR327976:NJR327995 NTN327976:NTN327995 ODJ327976:ODJ327995 ONF327976:ONF327995 OXB327976:OXB327995 PGX327976:PGX327995 PQT327976:PQT327995 QAP327976:QAP327995 QKL327976:QKL327995 QUH327976:QUH327995 RED327976:RED327995 RNZ327976:RNZ327995 RXV327976:RXV327995 SHR327976:SHR327995 SRN327976:SRN327995 TBJ327976:TBJ327995 TLF327976:TLF327995 TVB327976:TVB327995 UEX327976:UEX327995 UOT327976:UOT327995 UYP327976:UYP327995 VIL327976:VIL327995 VSH327976:VSH327995 WCD327976:WCD327995 WLZ327976:WLZ327995 WVV327976:WVV327995 V393512:V393531 JJ393512:JJ393531 TF393512:TF393531 ADB393512:ADB393531 AMX393512:AMX393531 AWT393512:AWT393531 BGP393512:BGP393531 BQL393512:BQL393531 CAH393512:CAH393531 CKD393512:CKD393531 CTZ393512:CTZ393531 DDV393512:DDV393531 DNR393512:DNR393531 DXN393512:DXN393531 EHJ393512:EHJ393531 ERF393512:ERF393531 FBB393512:FBB393531 FKX393512:FKX393531 FUT393512:FUT393531 GEP393512:GEP393531 GOL393512:GOL393531 GYH393512:GYH393531 HID393512:HID393531 HRZ393512:HRZ393531 IBV393512:IBV393531 ILR393512:ILR393531 IVN393512:IVN393531 JFJ393512:JFJ393531 JPF393512:JPF393531 JZB393512:JZB393531 KIX393512:KIX393531 KST393512:KST393531 LCP393512:LCP393531 LML393512:LML393531 LWH393512:LWH393531 MGD393512:MGD393531 MPZ393512:MPZ393531 MZV393512:MZV393531 NJR393512:NJR393531 NTN393512:NTN393531 ODJ393512:ODJ393531 ONF393512:ONF393531 OXB393512:OXB393531 PGX393512:PGX393531 PQT393512:PQT393531 QAP393512:QAP393531 QKL393512:QKL393531 QUH393512:QUH393531 RED393512:RED393531 RNZ393512:RNZ393531 RXV393512:RXV393531 SHR393512:SHR393531 SRN393512:SRN393531 TBJ393512:TBJ393531 TLF393512:TLF393531 TVB393512:TVB393531 UEX393512:UEX393531 UOT393512:UOT393531 UYP393512:UYP393531 VIL393512:VIL393531 VSH393512:VSH393531 WCD393512:WCD393531 WLZ393512:WLZ393531 WVV393512:WVV393531 V459048:V459067 JJ459048:JJ459067 TF459048:TF459067 ADB459048:ADB459067 AMX459048:AMX459067 AWT459048:AWT459067 BGP459048:BGP459067 BQL459048:BQL459067 CAH459048:CAH459067 CKD459048:CKD459067 CTZ459048:CTZ459067 DDV459048:DDV459067 DNR459048:DNR459067 DXN459048:DXN459067 EHJ459048:EHJ459067 ERF459048:ERF459067 FBB459048:FBB459067 FKX459048:FKX459067 FUT459048:FUT459067 GEP459048:GEP459067 GOL459048:GOL459067 GYH459048:GYH459067 HID459048:HID459067 HRZ459048:HRZ459067 IBV459048:IBV459067 ILR459048:ILR459067 IVN459048:IVN459067 JFJ459048:JFJ459067 JPF459048:JPF459067 JZB459048:JZB459067 KIX459048:KIX459067 KST459048:KST459067 LCP459048:LCP459067 LML459048:LML459067 LWH459048:LWH459067 MGD459048:MGD459067 MPZ459048:MPZ459067 MZV459048:MZV459067 NJR459048:NJR459067 NTN459048:NTN459067 ODJ459048:ODJ459067 ONF459048:ONF459067 OXB459048:OXB459067 PGX459048:PGX459067 PQT459048:PQT459067 QAP459048:QAP459067 QKL459048:QKL459067 QUH459048:QUH459067 RED459048:RED459067 RNZ459048:RNZ459067 RXV459048:RXV459067 SHR459048:SHR459067 SRN459048:SRN459067 TBJ459048:TBJ459067 TLF459048:TLF459067 TVB459048:TVB459067 UEX459048:UEX459067 UOT459048:UOT459067 UYP459048:UYP459067 VIL459048:VIL459067 VSH459048:VSH459067 WCD459048:WCD459067 WLZ459048:WLZ459067 WVV459048:WVV459067 V524584:V524603 JJ524584:JJ524603 TF524584:TF524603 ADB524584:ADB524603 AMX524584:AMX524603 AWT524584:AWT524603 BGP524584:BGP524603 BQL524584:BQL524603 CAH524584:CAH524603 CKD524584:CKD524603 CTZ524584:CTZ524603 DDV524584:DDV524603 DNR524584:DNR524603 DXN524584:DXN524603 EHJ524584:EHJ524603 ERF524584:ERF524603 FBB524584:FBB524603 FKX524584:FKX524603 FUT524584:FUT524603 GEP524584:GEP524603 GOL524584:GOL524603 GYH524584:GYH524603 HID524584:HID524603 HRZ524584:HRZ524603 IBV524584:IBV524603 ILR524584:ILR524603 IVN524584:IVN524603 JFJ524584:JFJ524603 JPF524584:JPF524603 JZB524584:JZB524603 KIX524584:KIX524603 KST524584:KST524603 LCP524584:LCP524603 LML524584:LML524603 LWH524584:LWH524603 MGD524584:MGD524603 MPZ524584:MPZ524603 MZV524584:MZV524603 NJR524584:NJR524603 NTN524584:NTN524603 ODJ524584:ODJ524603 ONF524584:ONF524603 OXB524584:OXB524603 PGX524584:PGX524603 PQT524584:PQT524603 QAP524584:QAP524603 QKL524584:QKL524603 QUH524584:QUH524603 RED524584:RED524603 RNZ524584:RNZ524603 RXV524584:RXV524603 SHR524584:SHR524603 SRN524584:SRN524603 TBJ524584:TBJ524603 TLF524584:TLF524603 TVB524584:TVB524603 UEX524584:UEX524603 UOT524584:UOT524603 UYP524584:UYP524603 VIL524584:VIL524603 VSH524584:VSH524603 WCD524584:WCD524603 WLZ524584:WLZ524603 WVV524584:WVV524603 V590120:V590139 JJ590120:JJ590139 TF590120:TF590139 ADB590120:ADB590139 AMX590120:AMX590139 AWT590120:AWT590139 BGP590120:BGP590139 BQL590120:BQL590139 CAH590120:CAH590139 CKD590120:CKD590139 CTZ590120:CTZ590139 DDV590120:DDV590139 DNR590120:DNR590139 DXN590120:DXN590139 EHJ590120:EHJ590139 ERF590120:ERF590139 FBB590120:FBB590139 FKX590120:FKX590139 FUT590120:FUT590139 GEP590120:GEP590139 GOL590120:GOL590139 GYH590120:GYH590139 HID590120:HID590139 HRZ590120:HRZ590139 IBV590120:IBV590139 ILR590120:ILR590139 IVN590120:IVN590139 JFJ590120:JFJ590139 JPF590120:JPF590139 JZB590120:JZB590139 KIX590120:KIX590139 KST590120:KST590139 LCP590120:LCP590139 LML590120:LML590139 LWH590120:LWH590139 MGD590120:MGD590139 MPZ590120:MPZ590139 MZV590120:MZV590139 NJR590120:NJR590139 NTN590120:NTN590139 ODJ590120:ODJ590139 ONF590120:ONF590139 OXB590120:OXB590139 PGX590120:PGX590139 PQT590120:PQT590139 QAP590120:QAP590139 QKL590120:QKL590139 QUH590120:QUH590139 RED590120:RED590139 RNZ590120:RNZ590139 RXV590120:RXV590139 SHR590120:SHR590139 SRN590120:SRN590139 TBJ590120:TBJ590139 TLF590120:TLF590139 TVB590120:TVB590139 UEX590120:UEX590139 UOT590120:UOT590139 UYP590120:UYP590139 VIL590120:VIL590139 VSH590120:VSH590139 WCD590120:WCD590139 WLZ590120:WLZ590139 WVV590120:WVV590139 V655656:V655675 JJ655656:JJ655675 TF655656:TF655675 ADB655656:ADB655675 AMX655656:AMX655675 AWT655656:AWT655675 BGP655656:BGP655675 BQL655656:BQL655675 CAH655656:CAH655675 CKD655656:CKD655675 CTZ655656:CTZ655675 DDV655656:DDV655675 DNR655656:DNR655675 DXN655656:DXN655675 EHJ655656:EHJ655675 ERF655656:ERF655675 FBB655656:FBB655675 FKX655656:FKX655675 FUT655656:FUT655675 GEP655656:GEP655675 GOL655656:GOL655675 GYH655656:GYH655675 HID655656:HID655675 HRZ655656:HRZ655675 IBV655656:IBV655675 ILR655656:ILR655675 IVN655656:IVN655675 JFJ655656:JFJ655675 JPF655656:JPF655675 JZB655656:JZB655675 KIX655656:KIX655675 KST655656:KST655675 LCP655656:LCP655675 LML655656:LML655675 LWH655656:LWH655675 MGD655656:MGD655675 MPZ655656:MPZ655675 MZV655656:MZV655675 NJR655656:NJR655675 NTN655656:NTN655675 ODJ655656:ODJ655675 ONF655656:ONF655675 OXB655656:OXB655675 PGX655656:PGX655675 PQT655656:PQT655675 QAP655656:QAP655675 QKL655656:QKL655675 QUH655656:QUH655675 RED655656:RED655675 RNZ655656:RNZ655675 RXV655656:RXV655675 SHR655656:SHR655675 SRN655656:SRN655675 TBJ655656:TBJ655675 TLF655656:TLF655675 TVB655656:TVB655675 UEX655656:UEX655675 UOT655656:UOT655675 UYP655656:UYP655675 VIL655656:VIL655675 VSH655656:VSH655675 WCD655656:WCD655675 WLZ655656:WLZ655675 WVV655656:WVV655675 V721192:V721211 JJ721192:JJ721211 TF721192:TF721211 ADB721192:ADB721211 AMX721192:AMX721211 AWT721192:AWT721211 BGP721192:BGP721211 BQL721192:BQL721211 CAH721192:CAH721211 CKD721192:CKD721211 CTZ721192:CTZ721211 DDV721192:DDV721211 DNR721192:DNR721211 DXN721192:DXN721211 EHJ721192:EHJ721211 ERF721192:ERF721211 FBB721192:FBB721211 FKX721192:FKX721211 FUT721192:FUT721211 GEP721192:GEP721211 GOL721192:GOL721211 GYH721192:GYH721211 HID721192:HID721211 HRZ721192:HRZ721211 IBV721192:IBV721211 ILR721192:ILR721211 IVN721192:IVN721211 JFJ721192:JFJ721211 JPF721192:JPF721211 JZB721192:JZB721211 KIX721192:KIX721211 KST721192:KST721211 LCP721192:LCP721211 LML721192:LML721211 LWH721192:LWH721211 MGD721192:MGD721211 MPZ721192:MPZ721211 MZV721192:MZV721211 NJR721192:NJR721211 NTN721192:NTN721211 ODJ721192:ODJ721211 ONF721192:ONF721211 OXB721192:OXB721211 PGX721192:PGX721211 PQT721192:PQT721211 QAP721192:QAP721211 QKL721192:QKL721211 QUH721192:QUH721211 RED721192:RED721211 RNZ721192:RNZ721211 RXV721192:RXV721211 SHR721192:SHR721211 SRN721192:SRN721211 TBJ721192:TBJ721211 TLF721192:TLF721211 TVB721192:TVB721211 UEX721192:UEX721211 UOT721192:UOT721211 UYP721192:UYP721211 VIL721192:VIL721211 VSH721192:VSH721211 WCD721192:WCD721211 WLZ721192:WLZ721211 WVV721192:WVV721211 V786728:V786747 JJ786728:JJ786747 TF786728:TF786747 ADB786728:ADB786747 AMX786728:AMX786747 AWT786728:AWT786747 BGP786728:BGP786747 BQL786728:BQL786747 CAH786728:CAH786747 CKD786728:CKD786747 CTZ786728:CTZ786747 DDV786728:DDV786747 DNR786728:DNR786747 DXN786728:DXN786747 EHJ786728:EHJ786747 ERF786728:ERF786747 FBB786728:FBB786747 FKX786728:FKX786747 FUT786728:FUT786747 GEP786728:GEP786747 GOL786728:GOL786747 GYH786728:GYH786747 HID786728:HID786747 HRZ786728:HRZ786747 IBV786728:IBV786747 ILR786728:ILR786747 IVN786728:IVN786747 JFJ786728:JFJ786747 JPF786728:JPF786747 JZB786728:JZB786747 KIX786728:KIX786747 KST786728:KST786747 LCP786728:LCP786747 LML786728:LML786747 LWH786728:LWH786747 MGD786728:MGD786747 MPZ786728:MPZ786747 MZV786728:MZV786747 NJR786728:NJR786747 NTN786728:NTN786747 ODJ786728:ODJ786747 ONF786728:ONF786747 OXB786728:OXB786747 PGX786728:PGX786747 PQT786728:PQT786747 QAP786728:QAP786747 QKL786728:QKL786747 QUH786728:QUH786747 RED786728:RED786747 RNZ786728:RNZ786747 RXV786728:RXV786747 SHR786728:SHR786747 SRN786728:SRN786747 TBJ786728:TBJ786747 TLF786728:TLF786747 TVB786728:TVB786747 UEX786728:UEX786747 UOT786728:UOT786747 UYP786728:UYP786747 VIL786728:VIL786747 VSH786728:VSH786747 WCD786728:WCD786747 WLZ786728:WLZ786747 WVV786728:WVV786747 V852264:V852283 JJ852264:JJ852283 TF852264:TF852283 ADB852264:ADB852283 AMX852264:AMX852283 AWT852264:AWT852283 BGP852264:BGP852283 BQL852264:BQL852283 CAH852264:CAH852283 CKD852264:CKD852283 CTZ852264:CTZ852283 DDV852264:DDV852283 DNR852264:DNR852283 DXN852264:DXN852283 EHJ852264:EHJ852283 ERF852264:ERF852283 FBB852264:FBB852283 FKX852264:FKX852283 FUT852264:FUT852283 GEP852264:GEP852283 GOL852264:GOL852283 GYH852264:GYH852283 HID852264:HID852283 HRZ852264:HRZ852283 IBV852264:IBV852283 ILR852264:ILR852283 IVN852264:IVN852283 JFJ852264:JFJ852283 JPF852264:JPF852283 JZB852264:JZB852283 KIX852264:KIX852283 KST852264:KST852283 LCP852264:LCP852283 LML852264:LML852283 LWH852264:LWH852283 MGD852264:MGD852283 MPZ852264:MPZ852283 MZV852264:MZV852283 NJR852264:NJR852283 NTN852264:NTN852283 ODJ852264:ODJ852283 ONF852264:ONF852283 OXB852264:OXB852283 PGX852264:PGX852283 PQT852264:PQT852283 QAP852264:QAP852283 QKL852264:QKL852283 QUH852264:QUH852283 RED852264:RED852283 RNZ852264:RNZ852283 RXV852264:RXV852283 SHR852264:SHR852283 SRN852264:SRN852283 TBJ852264:TBJ852283 TLF852264:TLF852283 TVB852264:TVB852283 UEX852264:UEX852283 UOT852264:UOT852283 UYP852264:UYP852283 VIL852264:VIL852283 VSH852264:VSH852283 WCD852264:WCD852283 WLZ852264:WLZ852283 WVV852264:WVV852283 V917800:V917819 JJ917800:JJ917819 TF917800:TF917819 ADB917800:ADB917819 AMX917800:AMX917819 AWT917800:AWT917819 BGP917800:BGP917819 BQL917800:BQL917819 CAH917800:CAH917819 CKD917800:CKD917819 CTZ917800:CTZ917819 DDV917800:DDV917819 DNR917800:DNR917819 DXN917800:DXN917819 EHJ917800:EHJ917819 ERF917800:ERF917819 FBB917800:FBB917819 FKX917800:FKX917819 FUT917800:FUT917819 GEP917800:GEP917819 GOL917800:GOL917819 GYH917800:GYH917819 HID917800:HID917819 HRZ917800:HRZ917819 IBV917800:IBV917819 ILR917800:ILR917819 IVN917800:IVN917819 JFJ917800:JFJ917819 JPF917800:JPF917819 JZB917800:JZB917819 KIX917800:KIX917819 KST917800:KST917819 LCP917800:LCP917819 LML917800:LML917819 LWH917800:LWH917819 MGD917800:MGD917819 MPZ917800:MPZ917819 MZV917800:MZV917819 NJR917800:NJR917819 NTN917800:NTN917819 ODJ917800:ODJ917819 ONF917800:ONF917819 OXB917800:OXB917819 PGX917800:PGX917819 PQT917800:PQT917819 QAP917800:QAP917819 QKL917800:QKL917819 QUH917800:QUH917819 RED917800:RED917819 RNZ917800:RNZ917819 RXV917800:RXV917819 SHR917800:SHR917819 SRN917800:SRN917819 TBJ917800:TBJ917819 TLF917800:TLF917819 TVB917800:TVB917819 UEX917800:UEX917819 UOT917800:UOT917819 UYP917800:UYP917819 VIL917800:VIL917819 VSH917800:VSH917819 WCD917800:WCD917819 WLZ917800:WLZ917819 WVV917800:WVV917819 V983336:V983355 JJ983336:JJ983355 TF983336:TF983355 ADB983336:ADB983355 AMX983336:AMX983355 AWT983336:AWT983355 BGP983336:BGP983355 BQL983336:BQL983355 CAH983336:CAH983355 CKD983336:CKD983355 CTZ983336:CTZ983355 DDV983336:DDV983355 DNR983336:DNR983355 DXN983336:DXN983355 EHJ983336:EHJ983355 ERF983336:ERF983355 FBB983336:FBB983355 FKX983336:FKX983355 FUT983336:FUT983355 GEP983336:GEP983355 GOL983336:GOL983355 GYH983336:GYH983355 HID983336:HID983355 HRZ983336:HRZ983355 IBV983336:IBV983355 ILR983336:ILR983355 IVN983336:IVN983355 JFJ983336:JFJ983355 JPF983336:JPF983355 JZB983336:JZB983355 KIX983336:KIX983355 KST983336:KST983355 LCP983336:LCP983355 LML983336:LML983355 LWH983336:LWH983355 MGD983336:MGD983355 MPZ983336:MPZ983355 MZV983336:MZV983355 NJR983336:NJR983355 NTN983336:NTN983355 ODJ983336:ODJ983355 ONF983336:ONF983355 OXB983336:OXB983355 PGX983336:PGX983355 PQT983336:PQT983355 QAP983336:QAP983355 QKL983336:QKL983355 QUH983336:QUH983355 RED983336:RED983355 RNZ983336:RNZ983355 RXV983336:RXV983355 SHR983336:SHR983355 SRN983336:SRN983355 TBJ983336:TBJ983355 TLF983336:TLF983355 TVB983336:TVB983355 UEX983336:UEX983355 UOT983336:UOT983355 UYP983336:UYP983355 VIL983336:VIL983355 VSH983336:VSH983355 WCD983336:WCD983355 WLZ983336:WLZ983355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321 TF35:TF321 ADB35:ADB321 AMX35:AMX321 AWT35:AWT321 BGP35:BGP321 BQL35:BQL321 CAH35:CAH321 CKD35:CKD321 CTZ35:CTZ321 DDV35:DDV321 DNR35:DNR321 DXN35:DXN321 EHJ35:EHJ321 ERF35:ERF321 FBB35:FBB321 FKX35:FKX321 FUT35:FUT321 GEP35:GEP321 GOL35:GOL321 GYH35:GYH321 HID35:HID321 HRZ35:HRZ321 IBV35:IBV321 ILR35:ILR321 IVN35:IVN321 JFJ35:JFJ321 JPF35:JPF321 JZB35:JZB321 KIX35:KIX321 KST35:KST321 LCP35:LCP321 LML35:LML321 LWH35:LWH321 MGD35:MGD321 MPZ35:MPZ321 MZV35:MZV321 NJR35:NJR321 NTN35:NTN321 ODJ35:ODJ321 ONF35:ONF321 OXB35:OXB321 PGX35:PGX321 PQT35:PQT321 QAP35:QAP321 QKL35:QKL321 QUH35:QUH321 RED35:RED321 RNZ35:RNZ321 RXV35:RXV321 SHR35:SHR321 SRN35:SRN321 TBJ35:TBJ321 TLF35:TLF321 TVB35:TVB321 UEX35:UEX321 UOT35:UOT321 UYP35:UYP321 VIL35:VIL321 VSH35:VSH321 WCD35:WCD321 WLZ35:WLZ321 WVV35:WVV321" xr:uid="{5C456ECF-4F4A-4259-8645-2CEA5A7849FD}">
      <formula1>"firm, as available and interruptible, other (specify in column AH)"</formula1>
    </dataValidation>
    <dataValidation type="list" allowBlank="1" showInputMessage="1" showErrorMessage="1" sqref="K65832:K65851 IW65832:IW65851 SS65832:SS65851 ACO65832:ACO65851 AMK65832:AMK65851 AWG65832:AWG65851 BGC65832:BGC65851 BPY65832:BPY65851 BZU65832:BZU65851 CJQ65832:CJQ65851 CTM65832:CTM65851 DDI65832:DDI65851 DNE65832:DNE65851 DXA65832:DXA65851 EGW65832:EGW65851 EQS65832:EQS65851 FAO65832:FAO65851 FKK65832:FKK65851 FUG65832:FUG65851 GEC65832:GEC65851 GNY65832:GNY65851 GXU65832:GXU65851 HHQ65832:HHQ65851 HRM65832:HRM65851 IBI65832:IBI65851 ILE65832:ILE65851 IVA65832:IVA65851 JEW65832:JEW65851 JOS65832:JOS65851 JYO65832:JYO65851 KIK65832:KIK65851 KSG65832:KSG65851 LCC65832:LCC65851 LLY65832:LLY65851 LVU65832:LVU65851 MFQ65832:MFQ65851 MPM65832:MPM65851 MZI65832:MZI65851 NJE65832:NJE65851 NTA65832:NTA65851 OCW65832:OCW65851 OMS65832:OMS65851 OWO65832:OWO65851 PGK65832:PGK65851 PQG65832:PQG65851 QAC65832:QAC65851 QJY65832:QJY65851 QTU65832:QTU65851 RDQ65832:RDQ65851 RNM65832:RNM65851 RXI65832:RXI65851 SHE65832:SHE65851 SRA65832:SRA65851 TAW65832:TAW65851 TKS65832:TKS65851 TUO65832:TUO65851 UEK65832:UEK65851 UOG65832:UOG65851 UYC65832:UYC65851 VHY65832:VHY65851 VRU65832:VRU65851 WBQ65832:WBQ65851 WLM65832:WLM65851 WVI65832:WVI65851 K131368:K131387 IW131368:IW131387 SS131368:SS131387 ACO131368:ACO131387 AMK131368:AMK131387 AWG131368:AWG131387 BGC131368:BGC131387 BPY131368:BPY131387 BZU131368:BZU131387 CJQ131368:CJQ131387 CTM131368:CTM131387 DDI131368:DDI131387 DNE131368:DNE131387 DXA131368:DXA131387 EGW131368:EGW131387 EQS131368:EQS131387 FAO131368:FAO131387 FKK131368:FKK131387 FUG131368:FUG131387 GEC131368:GEC131387 GNY131368:GNY131387 GXU131368:GXU131387 HHQ131368:HHQ131387 HRM131368:HRM131387 IBI131368:IBI131387 ILE131368:ILE131387 IVA131368:IVA131387 JEW131368:JEW131387 JOS131368:JOS131387 JYO131368:JYO131387 KIK131368:KIK131387 KSG131368:KSG131387 LCC131368:LCC131387 LLY131368:LLY131387 LVU131368:LVU131387 MFQ131368:MFQ131387 MPM131368:MPM131387 MZI131368:MZI131387 NJE131368:NJE131387 NTA131368:NTA131387 OCW131368:OCW131387 OMS131368:OMS131387 OWO131368:OWO131387 PGK131368:PGK131387 PQG131368:PQG131387 QAC131368:QAC131387 QJY131368:QJY131387 QTU131368:QTU131387 RDQ131368:RDQ131387 RNM131368:RNM131387 RXI131368:RXI131387 SHE131368:SHE131387 SRA131368:SRA131387 TAW131368:TAW131387 TKS131368:TKS131387 TUO131368:TUO131387 UEK131368:UEK131387 UOG131368:UOG131387 UYC131368:UYC131387 VHY131368:VHY131387 VRU131368:VRU131387 WBQ131368:WBQ131387 WLM131368:WLM131387 WVI131368:WVI131387 K196904:K196923 IW196904:IW196923 SS196904:SS196923 ACO196904:ACO196923 AMK196904:AMK196923 AWG196904:AWG196923 BGC196904:BGC196923 BPY196904:BPY196923 BZU196904:BZU196923 CJQ196904:CJQ196923 CTM196904:CTM196923 DDI196904:DDI196923 DNE196904:DNE196923 DXA196904:DXA196923 EGW196904:EGW196923 EQS196904:EQS196923 FAO196904:FAO196923 FKK196904:FKK196923 FUG196904:FUG196923 GEC196904:GEC196923 GNY196904:GNY196923 GXU196904:GXU196923 HHQ196904:HHQ196923 HRM196904:HRM196923 IBI196904:IBI196923 ILE196904:ILE196923 IVA196904:IVA196923 JEW196904:JEW196923 JOS196904:JOS196923 JYO196904:JYO196923 KIK196904:KIK196923 KSG196904:KSG196923 LCC196904:LCC196923 LLY196904:LLY196923 LVU196904:LVU196923 MFQ196904:MFQ196923 MPM196904:MPM196923 MZI196904:MZI196923 NJE196904:NJE196923 NTA196904:NTA196923 OCW196904:OCW196923 OMS196904:OMS196923 OWO196904:OWO196923 PGK196904:PGK196923 PQG196904:PQG196923 QAC196904:QAC196923 QJY196904:QJY196923 QTU196904:QTU196923 RDQ196904:RDQ196923 RNM196904:RNM196923 RXI196904:RXI196923 SHE196904:SHE196923 SRA196904:SRA196923 TAW196904:TAW196923 TKS196904:TKS196923 TUO196904:TUO196923 UEK196904:UEK196923 UOG196904:UOG196923 UYC196904:UYC196923 VHY196904:VHY196923 VRU196904:VRU196923 WBQ196904:WBQ196923 WLM196904:WLM196923 WVI196904:WVI196923 K262440:K262459 IW262440:IW262459 SS262440:SS262459 ACO262440:ACO262459 AMK262440:AMK262459 AWG262440:AWG262459 BGC262440:BGC262459 BPY262440:BPY262459 BZU262440:BZU262459 CJQ262440:CJQ262459 CTM262440:CTM262459 DDI262440:DDI262459 DNE262440:DNE262459 DXA262440:DXA262459 EGW262440:EGW262459 EQS262440:EQS262459 FAO262440:FAO262459 FKK262440:FKK262459 FUG262440:FUG262459 GEC262440:GEC262459 GNY262440:GNY262459 GXU262440:GXU262459 HHQ262440:HHQ262459 HRM262440:HRM262459 IBI262440:IBI262459 ILE262440:ILE262459 IVA262440:IVA262459 JEW262440:JEW262459 JOS262440:JOS262459 JYO262440:JYO262459 KIK262440:KIK262459 KSG262440:KSG262459 LCC262440:LCC262459 LLY262440:LLY262459 LVU262440:LVU262459 MFQ262440:MFQ262459 MPM262440:MPM262459 MZI262440:MZI262459 NJE262440:NJE262459 NTA262440:NTA262459 OCW262440:OCW262459 OMS262440:OMS262459 OWO262440:OWO262459 PGK262440:PGK262459 PQG262440:PQG262459 QAC262440:QAC262459 QJY262440:QJY262459 QTU262440:QTU262459 RDQ262440:RDQ262459 RNM262440:RNM262459 RXI262440:RXI262459 SHE262440:SHE262459 SRA262440:SRA262459 TAW262440:TAW262459 TKS262440:TKS262459 TUO262440:TUO262459 UEK262440:UEK262459 UOG262440:UOG262459 UYC262440:UYC262459 VHY262440:VHY262459 VRU262440:VRU262459 WBQ262440:WBQ262459 WLM262440:WLM262459 WVI262440:WVI262459 K327976:K327995 IW327976:IW327995 SS327976:SS327995 ACO327976:ACO327995 AMK327976:AMK327995 AWG327976:AWG327995 BGC327976:BGC327995 BPY327976:BPY327995 BZU327976:BZU327995 CJQ327976:CJQ327995 CTM327976:CTM327995 DDI327976:DDI327995 DNE327976:DNE327995 DXA327976:DXA327995 EGW327976:EGW327995 EQS327976:EQS327995 FAO327976:FAO327995 FKK327976:FKK327995 FUG327976:FUG327995 GEC327976:GEC327995 GNY327976:GNY327995 GXU327976:GXU327995 HHQ327976:HHQ327995 HRM327976:HRM327995 IBI327976:IBI327995 ILE327976:ILE327995 IVA327976:IVA327995 JEW327976:JEW327995 JOS327976:JOS327995 JYO327976:JYO327995 KIK327976:KIK327995 KSG327976:KSG327995 LCC327976:LCC327995 LLY327976:LLY327995 LVU327976:LVU327995 MFQ327976:MFQ327995 MPM327976:MPM327995 MZI327976:MZI327995 NJE327976:NJE327995 NTA327976:NTA327995 OCW327976:OCW327995 OMS327976:OMS327995 OWO327976:OWO327995 PGK327976:PGK327995 PQG327976:PQG327995 QAC327976:QAC327995 QJY327976:QJY327995 QTU327976:QTU327995 RDQ327976:RDQ327995 RNM327976:RNM327995 RXI327976:RXI327995 SHE327976:SHE327995 SRA327976:SRA327995 TAW327976:TAW327995 TKS327976:TKS327995 TUO327976:TUO327995 UEK327976:UEK327995 UOG327976:UOG327995 UYC327976:UYC327995 VHY327976:VHY327995 VRU327976:VRU327995 WBQ327976:WBQ327995 WLM327976:WLM327995 WVI327976:WVI327995 K393512:K393531 IW393512:IW393531 SS393512:SS393531 ACO393512:ACO393531 AMK393512:AMK393531 AWG393512:AWG393531 BGC393512:BGC393531 BPY393512:BPY393531 BZU393512:BZU393531 CJQ393512:CJQ393531 CTM393512:CTM393531 DDI393512:DDI393531 DNE393512:DNE393531 DXA393512:DXA393531 EGW393512:EGW393531 EQS393512:EQS393531 FAO393512:FAO393531 FKK393512:FKK393531 FUG393512:FUG393531 GEC393512:GEC393531 GNY393512:GNY393531 GXU393512:GXU393531 HHQ393512:HHQ393531 HRM393512:HRM393531 IBI393512:IBI393531 ILE393512:ILE393531 IVA393512:IVA393531 JEW393512:JEW393531 JOS393512:JOS393531 JYO393512:JYO393531 KIK393512:KIK393531 KSG393512:KSG393531 LCC393512:LCC393531 LLY393512:LLY393531 LVU393512:LVU393531 MFQ393512:MFQ393531 MPM393512:MPM393531 MZI393512:MZI393531 NJE393512:NJE393531 NTA393512:NTA393531 OCW393512:OCW393531 OMS393512:OMS393531 OWO393512:OWO393531 PGK393512:PGK393531 PQG393512:PQG393531 QAC393512:QAC393531 QJY393512:QJY393531 QTU393512:QTU393531 RDQ393512:RDQ393531 RNM393512:RNM393531 RXI393512:RXI393531 SHE393512:SHE393531 SRA393512:SRA393531 TAW393512:TAW393531 TKS393512:TKS393531 TUO393512:TUO393531 UEK393512:UEK393531 UOG393512:UOG393531 UYC393512:UYC393531 VHY393512:VHY393531 VRU393512:VRU393531 WBQ393512:WBQ393531 WLM393512:WLM393531 WVI393512:WVI393531 K459048:K459067 IW459048:IW459067 SS459048:SS459067 ACO459048:ACO459067 AMK459048:AMK459067 AWG459048:AWG459067 BGC459048:BGC459067 BPY459048:BPY459067 BZU459048:BZU459067 CJQ459048:CJQ459067 CTM459048:CTM459067 DDI459048:DDI459067 DNE459048:DNE459067 DXA459048:DXA459067 EGW459048:EGW459067 EQS459048:EQS459067 FAO459048:FAO459067 FKK459048:FKK459067 FUG459048:FUG459067 GEC459048:GEC459067 GNY459048:GNY459067 GXU459048:GXU459067 HHQ459048:HHQ459067 HRM459048:HRM459067 IBI459048:IBI459067 ILE459048:ILE459067 IVA459048:IVA459067 JEW459048:JEW459067 JOS459048:JOS459067 JYO459048:JYO459067 KIK459048:KIK459067 KSG459048:KSG459067 LCC459048:LCC459067 LLY459048:LLY459067 LVU459048:LVU459067 MFQ459048:MFQ459067 MPM459048:MPM459067 MZI459048:MZI459067 NJE459048:NJE459067 NTA459048:NTA459067 OCW459048:OCW459067 OMS459048:OMS459067 OWO459048:OWO459067 PGK459048:PGK459067 PQG459048:PQG459067 QAC459048:QAC459067 QJY459048:QJY459067 QTU459048:QTU459067 RDQ459048:RDQ459067 RNM459048:RNM459067 RXI459048:RXI459067 SHE459048:SHE459067 SRA459048:SRA459067 TAW459048:TAW459067 TKS459048:TKS459067 TUO459048:TUO459067 UEK459048:UEK459067 UOG459048:UOG459067 UYC459048:UYC459067 VHY459048:VHY459067 VRU459048:VRU459067 WBQ459048:WBQ459067 WLM459048:WLM459067 WVI459048:WVI459067 K524584:K524603 IW524584:IW524603 SS524584:SS524603 ACO524584:ACO524603 AMK524584:AMK524603 AWG524584:AWG524603 BGC524584:BGC524603 BPY524584:BPY524603 BZU524584:BZU524603 CJQ524584:CJQ524603 CTM524584:CTM524603 DDI524584:DDI524603 DNE524584:DNE524603 DXA524584:DXA524603 EGW524584:EGW524603 EQS524584:EQS524603 FAO524584:FAO524603 FKK524584:FKK524603 FUG524584:FUG524603 GEC524584:GEC524603 GNY524584:GNY524603 GXU524584:GXU524603 HHQ524584:HHQ524603 HRM524584:HRM524603 IBI524584:IBI524603 ILE524584:ILE524603 IVA524584:IVA524603 JEW524584:JEW524603 JOS524584:JOS524603 JYO524584:JYO524603 KIK524584:KIK524603 KSG524584:KSG524603 LCC524584:LCC524603 LLY524584:LLY524603 LVU524584:LVU524603 MFQ524584:MFQ524603 MPM524584:MPM524603 MZI524584:MZI524603 NJE524584:NJE524603 NTA524584:NTA524603 OCW524584:OCW524603 OMS524584:OMS524603 OWO524584:OWO524603 PGK524584:PGK524603 PQG524584:PQG524603 QAC524584:QAC524603 QJY524584:QJY524603 QTU524584:QTU524603 RDQ524584:RDQ524603 RNM524584:RNM524603 RXI524584:RXI524603 SHE524584:SHE524603 SRA524584:SRA524603 TAW524584:TAW524603 TKS524584:TKS524603 TUO524584:TUO524603 UEK524584:UEK524603 UOG524584:UOG524603 UYC524584:UYC524603 VHY524584:VHY524603 VRU524584:VRU524603 WBQ524584:WBQ524603 WLM524584:WLM524603 WVI524584:WVI524603 K590120:K590139 IW590120:IW590139 SS590120:SS590139 ACO590120:ACO590139 AMK590120:AMK590139 AWG590120:AWG590139 BGC590120:BGC590139 BPY590120:BPY590139 BZU590120:BZU590139 CJQ590120:CJQ590139 CTM590120:CTM590139 DDI590120:DDI590139 DNE590120:DNE590139 DXA590120:DXA590139 EGW590120:EGW590139 EQS590120:EQS590139 FAO590120:FAO590139 FKK590120:FKK590139 FUG590120:FUG590139 GEC590120:GEC590139 GNY590120:GNY590139 GXU590120:GXU590139 HHQ590120:HHQ590139 HRM590120:HRM590139 IBI590120:IBI590139 ILE590120:ILE590139 IVA590120:IVA590139 JEW590120:JEW590139 JOS590120:JOS590139 JYO590120:JYO590139 KIK590120:KIK590139 KSG590120:KSG590139 LCC590120:LCC590139 LLY590120:LLY590139 LVU590120:LVU590139 MFQ590120:MFQ590139 MPM590120:MPM590139 MZI590120:MZI590139 NJE590120:NJE590139 NTA590120:NTA590139 OCW590120:OCW590139 OMS590120:OMS590139 OWO590120:OWO590139 PGK590120:PGK590139 PQG590120:PQG590139 QAC590120:QAC590139 QJY590120:QJY590139 QTU590120:QTU590139 RDQ590120:RDQ590139 RNM590120:RNM590139 RXI590120:RXI590139 SHE590120:SHE590139 SRA590120:SRA590139 TAW590120:TAW590139 TKS590120:TKS590139 TUO590120:TUO590139 UEK590120:UEK590139 UOG590120:UOG590139 UYC590120:UYC590139 VHY590120:VHY590139 VRU590120:VRU590139 WBQ590120:WBQ590139 WLM590120:WLM590139 WVI590120:WVI590139 K655656:K655675 IW655656:IW655675 SS655656:SS655675 ACO655656:ACO655675 AMK655656:AMK655675 AWG655656:AWG655675 BGC655656:BGC655675 BPY655656:BPY655675 BZU655656:BZU655675 CJQ655656:CJQ655675 CTM655656:CTM655675 DDI655656:DDI655675 DNE655656:DNE655675 DXA655656:DXA655675 EGW655656:EGW655675 EQS655656:EQS655675 FAO655656:FAO655675 FKK655656:FKK655675 FUG655656:FUG655675 GEC655656:GEC655675 GNY655656:GNY655675 GXU655656:GXU655675 HHQ655656:HHQ655675 HRM655656:HRM655675 IBI655656:IBI655675 ILE655656:ILE655675 IVA655656:IVA655675 JEW655656:JEW655675 JOS655656:JOS655675 JYO655656:JYO655675 KIK655656:KIK655675 KSG655656:KSG655675 LCC655656:LCC655675 LLY655656:LLY655675 LVU655656:LVU655675 MFQ655656:MFQ655675 MPM655656:MPM655675 MZI655656:MZI655675 NJE655656:NJE655675 NTA655656:NTA655675 OCW655656:OCW655675 OMS655656:OMS655675 OWO655656:OWO655675 PGK655656:PGK655675 PQG655656:PQG655675 QAC655656:QAC655675 QJY655656:QJY655675 QTU655656:QTU655675 RDQ655656:RDQ655675 RNM655656:RNM655675 RXI655656:RXI655675 SHE655656:SHE655675 SRA655656:SRA655675 TAW655656:TAW655675 TKS655656:TKS655675 TUO655656:TUO655675 UEK655656:UEK655675 UOG655656:UOG655675 UYC655656:UYC655675 VHY655656:VHY655675 VRU655656:VRU655675 WBQ655656:WBQ655675 WLM655656:WLM655675 WVI655656:WVI655675 K721192:K721211 IW721192:IW721211 SS721192:SS721211 ACO721192:ACO721211 AMK721192:AMK721211 AWG721192:AWG721211 BGC721192:BGC721211 BPY721192:BPY721211 BZU721192:BZU721211 CJQ721192:CJQ721211 CTM721192:CTM721211 DDI721192:DDI721211 DNE721192:DNE721211 DXA721192:DXA721211 EGW721192:EGW721211 EQS721192:EQS721211 FAO721192:FAO721211 FKK721192:FKK721211 FUG721192:FUG721211 GEC721192:GEC721211 GNY721192:GNY721211 GXU721192:GXU721211 HHQ721192:HHQ721211 HRM721192:HRM721211 IBI721192:IBI721211 ILE721192:ILE721211 IVA721192:IVA721211 JEW721192:JEW721211 JOS721192:JOS721211 JYO721192:JYO721211 KIK721192:KIK721211 KSG721192:KSG721211 LCC721192:LCC721211 LLY721192:LLY721211 LVU721192:LVU721211 MFQ721192:MFQ721211 MPM721192:MPM721211 MZI721192:MZI721211 NJE721192:NJE721211 NTA721192:NTA721211 OCW721192:OCW721211 OMS721192:OMS721211 OWO721192:OWO721211 PGK721192:PGK721211 PQG721192:PQG721211 QAC721192:QAC721211 QJY721192:QJY721211 QTU721192:QTU721211 RDQ721192:RDQ721211 RNM721192:RNM721211 RXI721192:RXI721211 SHE721192:SHE721211 SRA721192:SRA721211 TAW721192:TAW721211 TKS721192:TKS721211 TUO721192:TUO721211 UEK721192:UEK721211 UOG721192:UOG721211 UYC721192:UYC721211 VHY721192:VHY721211 VRU721192:VRU721211 WBQ721192:WBQ721211 WLM721192:WLM721211 WVI721192:WVI721211 K786728:K786747 IW786728:IW786747 SS786728:SS786747 ACO786728:ACO786747 AMK786728:AMK786747 AWG786728:AWG786747 BGC786728:BGC786747 BPY786728:BPY786747 BZU786728:BZU786747 CJQ786728:CJQ786747 CTM786728:CTM786747 DDI786728:DDI786747 DNE786728:DNE786747 DXA786728:DXA786747 EGW786728:EGW786747 EQS786728:EQS786747 FAO786728:FAO786747 FKK786728:FKK786747 FUG786728:FUG786747 GEC786728:GEC786747 GNY786728:GNY786747 GXU786728:GXU786747 HHQ786728:HHQ786747 HRM786728:HRM786747 IBI786728:IBI786747 ILE786728:ILE786747 IVA786728:IVA786747 JEW786728:JEW786747 JOS786728:JOS786747 JYO786728:JYO786747 KIK786728:KIK786747 KSG786728:KSG786747 LCC786728:LCC786747 LLY786728:LLY786747 LVU786728:LVU786747 MFQ786728:MFQ786747 MPM786728:MPM786747 MZI786728:MZI786747 NJE786728:NJE786747 NTA786728:NTA786747 OCW786728:OCW786747 OMS786728:OMS786747 OWO786728:OWO786747 PGK786728:PGK786747 PQG786728:PQG786747 QAC786728:QAC786747 QJY786728:QJY786747 QTU786728:QTU786747 RDQ786728:RDQ786747 RNM786728:RNM786747 RXI786728:RXI786747 SHE786728:SHE786747 SRA786728:SRA786747 TAW786728:TAW786747 TKS786728:TKS786747 TUO786728:TUO786747 UEK786728:UEK786747 UOG786728:UOG786747 UYC786728:UYC786747 VHY786728:VHY786747 VRU786728:VRU786747 WBQ786728:WBQ786747 WLM786728:WLM786747 WVI786728:WVI786747 K852264:K852283 IW852264:IW852283 SS852264:SS852283 ACO852264:ACO852283 AMK852264:AMK852283 AWG852264:AWG852283 BGC852264:BGC852283 BPY852264:BPY852283 BZU852264:BZU852283 CJQ852264:CJQ852283 CTM852264:CTM852283 DDI852264:DDI852283 DNE852264:DNE852283 DXA852264:DXA852283 EGW852264:EGW852283 EQS852264:EQS852283 FAO852264:FAO852283 FKK852264:FKK852283 FUG852264:FUG852283 GEC852264:GEC852283 GNY852264:GNY852283 GXU852264:GXU852283 HHQ852264:HHQ852283 HRM852264:HRM852283 IBI852264:IBI852283 ILE852264:ILE852283 IVA852264:IVA852283 JEW852264:JEW852283 JOS852264:JOS852283 JYO852264:JYO852283 KIK852264:KIK852283 KSG852264:KSG852283 LCC852264:LCC852283 LLY852264:LLY852283 LVU852264:LVU852283 MFQ852264:MFQ852283 MPM852264:MPM852283 MZI852264:MZI852283 NJE852264:NJE852283 NTA852264:NTA852283 OCW852264:OCW852283 OMS852264:OMS852283 OWO852264:OWO852283 PGK852264:PGK852283 PQG852264:PQG852283 QAC852264:QAC852283 QJY852264:QJY852283 QTU852264:QTU852283 RDQ852264:RDQ852283 RNM852264:RNM852283 RXI852264:RXI852283 SHE852264:SHE852283 SRA852264:SRA852283 TAW852264:TAW852283 TKS852264:TKS852283 TUO852264:TUO852283 UEK852264:UEK852283 UOG852264:UOG852283 UYC852264:UYC852283 VHY852264:VHY852283 VRU852264:VRU852283 WBQ852264:WBQ852283 WLM852264:WLM852283 WVI852264:WVI852283 K917800:K917819 IW917800:IW917819 SS917800:SS917819 ACO917800:ACO917819 AMK917800:AMK917819 AWG917800:AWG917819 BGC917800:BGC917819 BPY917800:BPY917819 BZU917800:BZU917819 CJQ917800:CJQ917819 CTM917800:CTM917819 DDI917800:DDI917819 DNE917800:DNE917819 DXA917800:DXA917819 EGW917800:EGW917819 EQS917800:EQS917819 FAO917800:FAO917819 FKK917800:FKK917819 FUG917800:FUG917819 GEC917800:GEC917819 GNY917800:GNY917819 GXU917800:GXU917819 HHQ917800:HHQ917819 HRM917800:HRM917819 IBI917800:IBI917819 ILE917800:ILE917819 IVA917800:IVA917819 JEW917800:JEW917819 JOS917800:JOS917819 JYO917800:JYO917819 KIK917800:KIK917819 KSG917800:KSG917819 LCC917800:LCC917819 LLY917800:LLY917819 LVU917800:LVU917819 MFQ917800:MFQ917819 MPM917800:MPM917819 MZI917800:MZI917819 NJE917800:NJE917819 NTA917800:NTA917819 OCW917800:OCW917819 OMS917800:OMS917819 OWO917800:OWO917819 PGK917800:PGK917819 PQG917800:PQG917819 QAC917800:QAC917819 QJY917800:QJY917819 QTU917800:QTU917819 RDQ917800:RDQ917819 RNM917800:RNM917819 RXI917800:RXI917819 SHE917800:SHE917819 SRA917800:SRA917819 TAW917800:TAW917819 TKS917800:TKS917819 TUO917800:TUO917819 UEK917800:UEK917819 UOG917800:UOG917819 UYC917800:UYC917819 VHY917800:VHY917819 VRU917800:VRU917819 WBQ917800:WBQ917819 WLM917800:WLM917819 WVI917800:WVI917819 K983336:K983355 IW983336:IW983355 SS983336:SS983355 ACO983336:ACO983355 AMK983336:AMK983355 AWG983336:AWG983355 BGC983336:BGC983355 BPY983336:BPY983355 BZU983336:BZU983355 CJQ983336:CJQ983355 CTM983336:CTM983355 DDI983336:DDI983355 DNE983336:DNE983355 DXA983336:DXA983355 EGW983336:EGW983355 EQS983336:EQS983355 FAO983336:FAO983355 FKK983336:FKK983355 FUG983336:FUG983355 GEC983336:GEC983355 GNY983336:GNY983355 GXU983336:GXU983355 HHQ983336:HHQ983355 HRM983336:HRM983355 IBI983336:IBI983355 ILE983336:ILE983355 IVA983336:IVA983355 JEW983336:JEW983355 JOS983336:JOS983355 JYO983336:JYO983355 KIK983336:KIK983355 KSG983336:KSG983355 LCC983336:LCC983355 LLY983336:LLY983355 LVU983336:LVU983355 MFQ983336:MFQ983355 MPM983336:MPM983355 MZI983336:MZI983355 NJE983336:NJE983355 NTA983336:NTA983355 OCW983336:OCW983355 OMS983336:OMS983355 OWO983336:OWO983355 PGK983336:PGK983355 PQG983336:PQG983355 QAC983336:QAC983355 QJY983336:QJY983355 QTU983336:QTU983355 RDQ983336:RDQ983355 RNM983336:RNM983355 RXI983336:RXI983355 SHE983336:SHE983355 SRA983336:SRA983355 TAW983336:TAW983355 TKS983336:TKS983355 TUO983336:TUO983355 UEK983336:UEK983355 UOG983336:UOG983355 UYC983336:UYC983355 VHY983336:VHY983355 VRU983336:VRU983355 WBQ983336:WBQ983355 WLM983336:WLM983355 WVI983336:WVI983355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321 ACO35:ACO321 AMK35:AMK321 AWG35:AWG321 BGC35:BGC321 BPY35:BPY321 BZU35:BZU321 CJQ35:CJQ321 CTM35:CTM321 DDI35:DDI321 DNE35:DNE321 DXA35:DXA321 EGW35:EGW321 EQS35:EQS321 FAO35:FAO321 FKK35:FKK321 FUG35:FUG321 GEC35:GEC321 GNY35:GNY321 GXU35:GXU321 HHQ35:HHQ321 HRM35:HRM321 IBI35:IBI321 ILE35:ILE321 IVA35:IVA321 JEW35:JEW321 JOS35:JOS321 JYO35:JYO321 KIK35:KIK321 KSG35:KSG321 LCC35:LCC321 LLY35:LLY321 LVU35:LVU321 MFQ35:MFQ321 MPM35:MPM321 MZI35:MZI321 NJE35:NJE321 NTA35:NTA321 OCW35:OCW321 OMS35:OMS321 OWO35:OWO321 PGK35:PGK321 PQG35:PQG321 QAC35:QAC321 QJY35:QJY321 QTU35:QTU321 RDQ35:RDQ321 RNM35:RNM321 RXI35:RXI321 SHE35:SHE321 SRA35:SRA321 TAW35:TAW321 TKS35:TKS321 TUO35:TUO321 UEK35:UEK321 UOG35:UOG321 UYC35:UYC321 VHY35:VHY321 VRU35:VRU321 WBQ35:WBQ321 WLM35:WLM321 WVI35:WVI321 IW35:IW321 K14:K340" xr:uid="{12FCD48F-7D29-46CE-A9DE-B4EE8A2A55CD}">
      <formula1>"GJ, GJ/day"</formula1>
    </dataValidation>
    <dataValidation type="list" allowBlank="1" showInputMessage="1" showErrorMessage="1" sqref="P65832:P65851 JB65832:JB65851 SX65832:SX65851 ACT65832:ACT65851 AMP65832:AMP65851 AWL65832:AWL65851 BGH65832:BGH65851 BQD65832:BQD65851 BZZ65832:BZZ65851 CJV65832:CJV65851 CTR65832:CTR65851 DDN65832:DDN65851 DNJ65832:DNJ65851 DXF65832:DXF65851 EHB65832:EHB65851 EQX65832:EQX65851 FAT65832:FAT65851 FKP65832:FKP65851 FUL65832:FUL65851 GEH65832:GEH65851 GOD65832:GOD65851 GXZ65832:GXZ65851 HHV65832:HHV65851 HRR65832:HRR65851 IBN65832:IBN65851 ILJ65832:ILJ65851 IVF65832:IVF65851 JFB65832:JFB65851 JOX65832:JOX65851 JYT65832:JYT65851 KIP65832:KIP65851 KSL65832:KSL65851 LCH65832:LCH65851 LMD65832:LMD65851 LVZ65832:LVZ65851 MFV65832:MFV65851 MPR65832:MPR65851 MZN65832:MZN65851 NJJ65832:NJJ65851 NTF65832:NTF65851 ODB65832:ODB65851 OMX65832:OMX65851 OWT65832:OWT65851 PGP65832:PGP65851 PQL65832:PQL65851 QAH65832:QAH65851 QKD65832:QKD65851 QTZ65832:QTZ65851 RDV65832:RDV65851 RNR65832:RNR65851 RXN65832:RXN65851 SHJ65832:SHJ65851 SRF65832:SRF65851 TBB65832:TBB65851 TKX65832:TKX65851 TUT65832:TUT65851 UEP65832:UEP65851 UOL65832:UOL65851 UYH65832:UYH65851 VID65832:VID65851 VRZ65832:VRZ65851 WBV65832:WBV65851 WLR65832:WLR65851 WVN65832:WVN65851 P131368:P131387 JB131368:JB131387 SX131368:SX131387 ACT131368:ACT131387 AMP131368:AMP131387 AWL131368:AWL131387 BGH131368:BGH131387 BQD131368:BQD131387 BZZ131368:BZZ131387 CJV131368:CJV131387 CTR131368:CTR131387 DDN131368:DDN131387 DNJ131368:DNJ131387 DXF131368:DXF131387 EHB131368:EHB131387 EQX131368:EQX131387 FAT131368:FAT131387 FKP131368:FKP131387 FUL131368:FUL131387 GEH131368:GEH131387 GOD131368:GOD131387 GXZ131368:GXZ131387 HHV131368:HHV131387 HRR131368:HRR131387 IBN131368:IBN131387 ILJ131368:ILJ131387 IVF131368:IVF131387 JFB131368:JFB131387 JOX131368:JOX131387 JYT131368:JYT131387 KIP131368:KIP131387 KSL131368:KSL131387 LCH131368:LCH131387 LMD131368:LMD131387 LVZ131368:LVZ131387 MFV131368:MFV131387 MPR131368:MPR131387 MZN131368:MZN131387 NJJ131368:NJJ131387 NTF131368:NTF131387 ODB131368:ODB131387 OMX131368:OMX131387 OWT131368:OWT131387 PGP131368:PGP131387 PQL131368:PQL131387 QAH131368:QAH131387 QKD131368:QKD131387 QTZ131368:QTZ131387 RDV131368:RDV131387 RNR131368:RNR131387 RXN131368:RXN131387 SHJ131368:SHJ131387 SRF131368:SRF131387 TBB131368:TBB131387 TKX131368:TKX131387 TUT131368:TUT131387 UEP131368:UEP131387 UOL131368:UOL131387 UYH131368:UYH131387 VID131368:VID131387 VRZ131368:VRZ131387 WBV131368:WBV131387 WLR131368:WLR131387 WVN131368:WVN131387 P196904:P196923 JB196904:JB196923 SX196904:SX196923 ACT196904:ACT196923 AMP196904:AMP196923 AWL196904:AWL196923 BGH196904:BGH196923 BQD196904:BQD196923 BZZ196904:BZZ196923 CJV196904:CJV196923 CTR196904:CTR196923 DDN196904:DDN196923 DNJ196904:DNJ196923 DXF196904:DXF196923 EHB196904:EHB196923 EQX196904:EQX196923 FAT196904:FAT196923 FKP196904:FKP196923 FUL196904:FUL196923 GEH196904:GEH196923 GOD196904:GOD196923 GXZ196904:GXZ196923 HHV196904:HHV196923 HRR196904:HRR196923 IBN196904:IBN196923 ILJ196904:ILJ196923 IVF196904:IVF196923 JFB196904:JFB196923 JOX196904:JOX196923 JYT196904:JYT196923 KIP196904:KIP196923 KSL196904:KSL196923 LCH196904:LCH196923 LMD196904:LMD196923 LVZ196904:LVZ196923 MFV196904:MFV196923 MPR196904:MPR196923 MZN196904:MZN196923 NJJ196904:NJJ196923 NTF196904:NTF196923 ODB196904:ODB196923 OMX196904:OMX196923 OWT196904:OWT196923 PGP196904:PGP196923 PQL196904:PQL196923 QAH196904:QAH196923 QKD196904:QKD196923 QTZ196904:QTZ196923 RDV196904:RDV196923 RNR196904:RNR196923 RXN196904:RXN196923 SHJ196904:SHJ196923 SRF196904:SRF196923 TBB196904:TBB196923 TKX196904:TKX196923 TUT196904:TUT196923 UEP196904:UEP196923 UOL196904:UOL196923 UYH196904:UYH196923 VID196904:VID196923 VRZ196904:VRZ196923 WBV196904:WBV196923 WLR196904:WLR196923 WVN196904:WVN196923 P262440:P262459 JB262440:JB262459 SX262440:SX262459 ACT262440:ACT262459 AMP262440:AMP262459 AWL262440:AWL262459 BGH262440:BGH262459 BQD262440:BQD262459 BZZ262440:BZZ262459 CJV262440:CJV262459 CTR262440:CTR262459 DDN262440:DDN262459 DNJ262440:DNJ262459 DXF262440:DXF262459 EHB262440:EHB262459 EQX262440:EQX262459 FAT262440:FAT262459 FKP262440:FKP262459 FUL262440:FUL262459 GEH262440:GEH262459 GOD262440:GOD262459 GXZ262440:GXZ262459 HHV262440:HHV262459 HRR262440:HRR262459 IBN262440:IBN262459 ILJ262440:ILJ262459 IVF262440:IVF262459 JFB262440:JFB262459 JOX262440:JOX262459 JYT262440:JYT262459 KIP262440:KIP262459 KSL262440:KSL262459 LCH262440:LCH262459 LMD262440:LMD262459 LVZ262440:LVZ262459 MFV262440:MFV262459 MPR262440:MPR262459 MZN262440:MZN262459 NJJ262440:NJJ262459 NTF262440:NTF262459 ODB262440:ODB262459 OMX262440:OMX262459 OWT262440:OWT262459 PGP262440:PGP262459 PQL262440:PQL262459 QAH262440:QAH262459 QKD262440:QKD262459 QTZ262440:QTZ262459 RDV262440:RDV262459 RNR262440:RNR262459 RXN262440:RXN262459 SHJ262440:SHJ262459 SRF262440:SRF262459 TBB262440:TBB262459 TKX262440:TKX262459 TUT262440:TUT262459 UEP262440:UEP262459 UOL262440:UOL262459 UYH262440:UYH262459 VID262440:VID262459 VRZ262440:VRZ262459 WBV262440:WBV262459 WLR262440:WLR262459 WVN262440:WVN262459 P327976:P327995 JB327976:JB327995 SX327976:SX327995 ACT327976:ACT327995 AMP327976:AMP327995 AWL327976:AWL327995 BGH327976:BGH327995 BQD327976:BQD327995 BZZ327976:BZZ327995 CJV327976:CJV327995 CTR327976:CTR327995 DDN327976:DDN327995 DNJ327976:DNJ327995 DXF327976:DXF327995 EHB327976:EHB327995 EQX327976:EQX327995 FAT327976:FAT327995 FKP327976:FKP327995 FUL327976:FUL327995 GEH327976:GEH327995 GOD327976:GOD327995 GXZ327976:GXZ327995 HHV327976:HHV327995 HRR327976:HRR327995 IBN327976:IBN327995 ILJ327976:ILJ327995 IVF327976:IVF327995 JFB327976:JFB327995 JOX327976:JOX327995 JYT327976:JYT327995 KIP327976:KIP327995 KSL327976:KSL327995 LCH327976:LCH327995 LMD327976:LMD327995 LVZ327976:LVZ327995 MFV327976:MFV327995 MPR327976:MPR327995 MZN327976:MZN327995 NJJ327976:NJJ327995 NTF327976:NTF327995 ODB327976:ODB327995 OMX327976:OMX327995 OWT327976:OWT327995 PGP327976:PGP327995 PQL327976:PQL327995 QAH327976:QAH327995 QKD327976:QKD327995 QTZ327976:QTZ327995 RDV327976:RDV327995 RNR327976:RNR327995 RXN327976:RXN327995 SHJ327976:SHJ327995 SRF327976:SRF327995 TBB327976:TBB327995 TKX327976:TKX327995 TUT327976:TUT327995 UEP327976:UEP327995 UOL327976:UOL327995 UYH327976:UYH327995 VID327976:VID327995 VRZ327976:VRZ327995 WBV327976:WBV327995 WLR327976:WLR327995 WVN327976:WVN327995 P393512:P393531 JB393512:JB393531 SX393512:SX393531 ACT393512:ACT393531 AMP393512:AMP393531 AWL393512:AWL393531 BGH393512:BGH393531 BQD393512:BQD393531 BZZ393512:BZZ393531 CJV393512:CJV393531 CTR393512:CTR393531 DDN393512:DDN393531 DNJ393512:DNJ393531 DXF393512:DXF393531 EHB393512:EHB393531 EQX393512:EQX393531 FAT393512:FAT393531 FKP393512:FKP393531 FUL393512:FUL393531 GEH393512:GEH393531 GOD393512:GOD393531 GXZ393512:GXZ393531 HHV393512:HHV393531 HRR393512:HRR393531 IBN393512:IBN393531 ILJ393512:ILJ393531 IVF393512:IVF393531 JFB393512:JFB393531 JOX393512:JOX393531 JYT393512:JYT393531 KIP393512:KIP393531 KSL393512:KSL393531 LCH393512:LCH393531 LMD393512:LMD393531 LVZ393512:LVZ393531 MFV393512:MFV393531 MPR393512:MPR393531 MZN393512:MZN393531 NJJ393512:NJJ393531 NTF393512:NTF393531 ODB393512:ODB393531 OMX393512:OMX393531 OWT393512:OWT393531 PGP393512:PGP393531 PQL393512:PQL393531 QAH393512:QAH393531 QKD393512:QKD393531 QTZ393512:QTZ393531 RDV393512:RDV393531 RNR393512:RNR393531 RXN393512:RXN393531 SHJ393512:SHJ393531 SRF393512:SRF393531 TBB393512:TBB393531 TKX393512:TKX393531 TUT393512:TUT393531 UEP393512:UEP393531 UOL393512:UOL393531 UYH393512:UYH393531 VID393512:VID393531 VRZ393512:VRZ393531 WBV393512:WBV393531 WLR393512:WLR393531 WVN393512:WVN393531 P459048:P459067 JB459048:JB459067 SX459048:SX459067 ACT459048:ACT459067 AMP459048:AMP459067 AWL459048:AWL459067 BGH459048:BGH459067 BQD459048:BQD459067 BZZ459048:BZZ459067 CJV459048:CJV459067 CTR459048:CTR459067 DDN459048:DDN459067 DNJ459048:DNJ459067 DXF459048:DXF459067 EHB459048:EHB459067 EQX459048:EQX459067 FAT459048:FAT459067 FKP459048:FKP459067 FUL459048:FUL459067 GEH459048:GEH459067 GOD459048:GOD459067 GXZ459048:GXZ459067 HHV459048:HHV459067 HRR459048:HRR459067 IBN459048:IBN459067 ILJ459048:ILJ459067 IVF459048:IVF459067 JFB459048:JFB459067 JOX459048:JOX459067 JYT459048:JYT459067 KIP459048:KIP459067 KSL459048:KSL459067 LCH459048:LCH459067 LMD459048:LMD459067 LVZ459048:LVZ459067 MFV459048:MFV459067 MPR459048:MPR459067 MZN459048:MZN459067 NJJ459048:NJJ459067 NTF459048:NTF459067 ODB459048:ODB459067 OMX459048:OMX459067 OWT459048:OWT459067 PGP459048:PGP459067 PQL459048:PQL459067 QAH459048:QAH459067 QKD459048:QKD459067 QTZ459048:QTZ459067 RDV459048:RDV459067 RNR459048:RNR459067 RXN459048:RXN459067 SHJ459048:SHJ459067 SRF459048:SRF459067 TBB459048:TBB459067 TKX459048:TKX459067 TUT459048:TUT459067 UEP459048:UEP459067 UOL459048:UOL459067 UYH459048:UYH459067 VID459048:VID459067 VRZ459048:VRZ459067 WBV459048:WBV459067 WLR459048:WLR459067 WVN459048:WVN459067 P524584:P524603 JB524584:JB524603 SX524584:SX524603 ACT524584:ACT524603 AMP524584:AMP524603 AWL524584:AWL524603 BGH524584:BGH524603 BQD524584:BQD524603 BZZ524584:BZZ524603 CJV524584:CJV524603 CTR524584:CTR524603 DDN524584:DDN524603 DNJ524584:DNJ524603 DXF524584:DXF524603 EHB524584:EHB524603 EQX524584:EQX524603 FAT524584:FAT524603 FKP524584:FKP524603 FUL524584:FUL524603 GEH524584:GEH524603 GOD524584:GOD524603 GXZ524584:GXZ524603 HHV524584:HHV524603 HRR524584:HRR524603 IBN524584:IBN524603 ILJ524584:ILJ524603 IVF524584:IVF524603 JFB524584:JFB524603 JOX524584:JOX524603 JYT524584:JYT524603 KIP524584:KIP524603 KSL524584:KSL524603 LCH524584:LCH524603 LMD524584:LMD524603 LVZ524584:LVZ524603 MFV524584:MFV524603 MPR524584:MPR524603 MZN524584:MZN524603 NJJ524584:NJJ524603 NTF524584:NTF524603 ODB524584:ODB524603 OMX524584:OMX524603 OWT524584:OWT524603 PGP524584:PGP524603 PQL524584:PQL524603 QAH524584:QAH524603 QKD524584:QKD524603 QTZ524584:QTZ524603 RDV524584:RDV524603 RNR524584:RNR524603 RXN524584:RXN524603 SHJ524584:SHJ524603 SRF524584:SRF524603 TBB524584:TBB524603 TKX524584:TKX524603 TUT524584:TUT524603 UEP524584:UEP524603 UOL524584:UOL524603 UYH524584:UYH524603 VID524584:VID524603 VRZ524584:VRZ524603 WBV524584:WBV524603 WLR524584:WLR524603 WVN524584:WVN524603 P590120:P590139 JB590120:JB590139 SX590120:SX590139 ACT590120:ACT590139 AMP590120:AMP590139 AWL590120:AWL590139 BGH590120:BGH590139 BQD590120:BQD590139 BZZ590120:BZZ590139 CJV590120:CJV590139 CTR590120:CTR590139 DDN590120:DDN590139 DNJ590120:DNJ590139 DXF590120:DXF590139 EHB590120:EHB590139 EQX590120:EQX590139 FAT590120:FAT590139 FKP590120:FKP590139 FUL590120:FUL590139 GEH590120:GEH590139 GOD590120:GOD590139 GXZ590120:GXZ590139 HHV590120:HHV590139 HRR590120:HRR590139 IBN590120:IBN590139 ILJ590120:ILJ590139 IVF590120:IVF590139 JFB590120:JFB590139 JOX590120:JOX590139 JYT590120:JYT590139 KIP590120:KIP590139 KSL590120:KSL590139 LCH590120:LCH590139 LMD590120:LMD590139 LVZ590120:LVZ590139 MFV590120:MFV590139 MPR590120:MPR590139 MZN590120:MZN590139 NJJ590120:NJJ590139 NTF590120:NTF590139 ODB590120:ODB590139 OMX590120:OMX590139 OWT590120:OWT590139 PGP590120:PGP590139 PQL590120:PQL590139 QAH590120:QAH590139 QKD590120:QKD590139 QTZ590120:QTZ590139 RDV590120:RDV590139 RNR590120:RNR590139 RXN590120:RXN590139 SHJ590120:SHJ590139 SRF590120:SRF590139 TBB590120:TBB590139 TKX590120:TKX590139 TUT590120:TUT590139 UEP590120:UEP590139 UOL590120:UOL590139 UYH590120:UYH590139 VID590120:VID590139 VRZ590120:VRZ590139 WBV590120:WBV590139 WLR590120:WLR590139 WVN590120:WVN590139 P655656:P655675 JB655656:JB655675 SX655656:SX655675 ACT655656:ACT655675 AMP655656:AMP655675 AWL655656:AWL655675 BGH655656:BGH655675 BQD655656:BQD655675 BZZ655656:BZZ655675 CJV655656:CJV655675 CTR655656:CTR655675 DDN655656:DDN655675 DNJ655656:DNJ655675 DXF655656:DXF655675 EHB655656:EHB655675 EQX655656:EQX655675 FAT655656:FAT655675 FKP655656:FKP655675 FUL655656:FUL655675 GEH655656:GEH655675 GOD655656:GOD655675 GXZ655656:GXZ655675 HHV655656:HHV655675 HRR655656:HRR655675 IBN655656:IBN655675 ILJ655656:ILJ655675 IVF655656:IVF655675 JFB655656:JFB655675 JOX655656:JOX655675 JYT655656:JYT655675 KIP655656:KIP655675 KSL655656:KSL655675 LCH655656:LCH655675 LMD655656:LMD655675 LVZ655656:LVZ655675 MFV655656:MFV655675 MPR655656:MPR655675 MZN655656:MZN655675 NJJ655656:NJJ655675 NTF655656:NTF655675 ODB655656:ODB655675 OMX655656:OMX655675 OWT655656:OWT655675 PGP655656:PGP655675 PQL655656:PQL655675 QAH655656:QAH655675 QKD655656:QKD655675 QTZ655656:QTZ655675 RDV655656:RDV655675 RNR655656:RNR655675 RXN655656:RXN655675 SHJ655656:SHJ655675 SRF655656:SRF655675 TBB655656:TBB655675 TKX655656:TKX655675 TUT655656:TUT655675 UEP655656:UEP655675 UOL655656:UOL655675 UYH655656:UYH655675 VID655656:VID655675 VRZ655656:VRZ655675 WBV655656:WBV655675 WLR655656:WLR655675 WVN655656:WVN655675 P721192:P721211 JB721192:JB721211 SX721192:SX721211 ACT721192:ACT721211 AMP721192:AMP721211 AWL721192:AWL721211 BGH721192:BGH721211 BQD721192:BQD721211 BZZ721192:BZZ721211 CJV721192:CJV721211 CTR721192:CTR721211 DDN721192:DDN721211 DNJ721192:DNJ721211 DXF721192:DXF721211 EHB721192:EHB721211 EQX721192:EQX721211 FAT721192:FAT721211 FKP721192:FKP721211 FUL721192:FUL721211 GEH721192:GEH721211 GOD721192:GOD721211 GXZ721192:GXZ721211 HHV721192:HHV721211 HRR721192:HRR721211 IBN721192:IBN721211 ILJ721192:ILJ721211 IVF721192:IVF721211 JFB721192:JFB721211 JOX721192:JOX721211 JYT721192:JYT721211 KIP721192:KIP721211 KSL721192:KSL721211 LCH721192:LCH721211 LMD721192:LMD721211 LVZ721192:LVZ721211 MFV721192:MFV721211 MPR721192:MPR721211 MZN721192:MZN721211 NJJ721192:NJJ721211 NTF721192:NTF721211 ODB721192:ODB721211 OMX721192:OMX721211 OWT721192:OWT721211 PGP721192:PGP721211 PQL721192:PQL721211 QAH721192:QAH721211 QKD721192:QKD721211 QTZ721192:QTZ721211 RDV721192:RDV721211 RNR721192:RNR721211 RXN721192:RXN721211 SHJ721192:SHJ721211 SRF721192:SRF721211 TBB721192:TBB721211 TKX721192:TKX721211 TUT721192:TUT721211 UEP721192:UEP721211 UOL721192:UOL721211 UYH721192:UYH721211 VID721192:VID721211 VRZ721192:VRZ721211 WBV721192:WBV721211 WLR721192:WLR721211 WVN721192:WVN721211 P786728:P786747 JB786728:JB786747 SX786728:SX786747 ACT786728:ACT786747 AMP786728:AMP786747 AWL786728:AWL786747 BGH786728:BGH786747 BQD786728:BQD786747 BZZ786728:BZZ786747 CJV786728:CJV786747 CTR786728:CTR786747 DDN786728:DDN786747 DNJ786728:DNJ786747 DXF786728:DXF786747 EHB786728:EHB786747 EQX786728:EQX786747 FAT786728:FAT786747 FKP786728:FKP786747 FUL786728:FUL786747 GEH786728:GEH786747 GOD786728:GOD786747 GXZ786728:GXZ786747 HHV786728:HHV786747 HRR786728:HRR786747 IBN786728:IBN786747 ILJ786728:ILJ786747 IVF786728:IVF786747 JFB786728:JFB786747 JOX786728:JOX786747 JYT786728:JYT786747 KIP786728:KIP786747 KSL786728:KSL786747 LCH786728:LCH786747 LMD786728:LMD786747 LVZ786728:LVZ786747 MFV786728:MFV786747 MPR786728:MPR786747 MZN786728:MZN786747 NJJ786728:NJJ786747 NTF786728:NTF786747 ODB786728:ODB786747 OMX786728:OMX786747 OWT786728:OWT786747 PGP786728:PGP786747 PQL786728:PQL786747 QAH786728:QAH786747 QKD786728:QKD786747 QTZ786728:QTZ786747 RDV786728:RDV786747 RNR786728:RNR786747 RXN786728:RXN786747 SHJ786728:SHJ786747 SRF786728:SRF786747 TBB786728:TBB786747 TKX786728:TKX786747 TUT786728:TUT786747 UEP786728:UEP786747 UOL786728:UOL786747 UYH786728:UYH786747 VID786728:VID786747 VRZ786728:VRZ786747 WBV786728:WBV786747 WLR786728:WLR786747 WVN786728:WVN786747 P852264:P852283 JB852264:JB852283 SX852264:SX852283 ACT852264:ACT852283 AMP852264:AMP852283 AWL852264:AWL852283 BGH852264:BGH852283 BQD852264:BQD852283 BZZ852264:BZZ852283 CJV852264:CJV852283 CTR852264:CTR852283 DDN852264:DDN852283 DNJ852264:DNJ852283 DXF852264:DXF852283 EHB852264:EHB852283 EQX852264:EQX852283 FAT852264:FAT852283 FKP852264:FKP852283 FUL852264:FUL852283 GEH852264:GEH852283 GOD852264:GOD852283 GXZ852264:GXZ852283 HHV852264:HHV852283 HRR852264:HRR852283 IBN852264:IBN852283 ILJ852264:ILJ852283 IVF852264:IVF852283 JFB852264:JFB852283 JOX852264:JOX852283 JYT852264:JYT852283 KIP852264:KIP852283 KSL852264:KSL852283 LCH852264:LCH852283 LMD852264:LMD852283 LVZ852264:LVZ852283 MFV852264:MFV852283 MPR852264:MPR852283 MZN852264:MZN852283 NJJ852264:NJJ852283 NTF852264:NTF852283 ODB852264:ODB852283 OMX852264:OMX852283 OWT852264:OWT852283 PGP852264:PGP852283 PQL852264:PQL852283 QAH852264:QAH852283 QKD852264:QKD852283 QTZ852264:QTZ852283 RDV852264:RDV852283 RNR852264:RNR852283 RXN852264:RXN852283 SHJ852264:SHJ852283 SRF852264:SRF852283 TBB852264:TBB852283 TKX852264:TKX852283 TUT852264:TUT852283 UEP852264:UEP852283 UOL852264:UOL852283 UYH852264:UYH852283 VID852264:VID852283 VRZ852264:VRZ852283 WBV852264:WBV852283 WLR852264:WLR852283 WVN852264:WVN852283 P917800:P917819 JB917800:JB917819 SX917800:SX917819 ACT917800:ACT917819 AMP917800:AMP917819 AWL917800:AWL917819 BGH917800:BGH917819 BQD917800:BQD917819 BZZ917800:BZZ917819 CJV917800:CJV917819 CTR917800:CTR917819 DDN917800:DDN917819 DNJ917800:DNJ917819 DXF917800:DXF917819 EHB917800:EHB917819 EQX917800:EQX917819 FAT917800:FAT917819 FKP917800:FKP917819 FUL917800:FUL917819 GEH917800:GEH917819 GOD917800:GOD917819 GXZ917800:GXZ917819 HHV917800:HHV917819 HRR917800:HRR917819 IBN917800:IBN917819 ILJ917800:ILJ917819 IVF917800:IVF917819 JFB917800:JFB917819 JOX917800:JOX917819 JYT917800:JYT917819 KIP917800:KIP917819 KSL917800:KSL917819 LCH917800:LCH917819 LMD917800:LMD917819 LVZ917800:LVZ917819 MFV917800:MFV917819 MPR917800:MPR917819 MZN917800:MZN917819 NJJ917800:NJJ917819 NTF917800:NTF917819 ODB917800:ODB917819 OMX917800:OMX917819 OWT917800:OWT917819 PGP917800:PGP917819 PQL917800:PQL917819 QAH917800:QAH917819 QKD917800:QKD917819 QTZ917800:QTZ917819 RDV917800:RDV917819 RNR917800:RNR917819 RXN917800:RXN917819 SHJ917800:SHJ917819 SRF917800:SRF917819 TBB917800:TBB917819 TKX917800:TKX917819 TUT917800:TUT917819 UEP917800:UEP917819 UOL917800:UOL917819 UYH917800:UYH917819 VID917800:VID917819 VRZ917800:VRZ917819 WBV917800:WBV917819 WLR917800:WLR917819 WVN917800:WVN917819 P983336:P983355 JB983336:JB983355 SX983336:SX983355 ACT983336:ACT983355 AMP983336:AMP983355 AWL983336:AWL983355 BGH983336:BGH983355 BQD983336:BQD983355 BZZ983336:BZZ983355 CJV983336:CJV983355 CTR983336:CTR983355 DDN983336:DDN983355 DNJ983336:DNJ983355 DXF983336:DXF983355 EHB983336:EHB983355 EQX983336:EQX983355 FAT983336:FAT983355 FKP983336:FKP983355 FUL983336:FUL983355 GEH983336:GEH983355 GOD983336:GOD983355 GXZ983336:GXZ983355 HHV983336:HHV983355 HRR983336:HRR983355 IBN983336:IBN983355 ILJ983336:ILJ983355 IVF983336:IVF983355 JFB983336:JFB983355 JOX983336:JOX983355 JYT983336:JYT983355 KIP983336:KIP983355 KSL983336:KSL983355 LCH983336:LCH983355 LMD983336:LMD983355 LVZ983336:LVZ983355 MFV983336:MFV983355 MPR983336:MPR983355 MZN983336:MZN983355 NJJ983336:NJJ983355 NTF983336:NTF983355 ODB983336:ODB983355 OMX983336:OMX983355 OWT983336:OWT983355 PGP983336:PGP983355 PQL983336:PQL983355 QAH983336:QAH983355 QKD983336:QKD983355 QTZ983336:QTZ983355 RDV983336:RDV983355 RNR983336:RNR983355 RXN983336:RXN983355 SHJ983336:SHJ983355 SRF983336:SRF983355 TBB983336:TBB983355 TKX983336:TKX983355 TUT983336:TUT983355 UEP983336:UEP983355 UOL983336:UOL983355 UYH983336:UYH983355 VID983336:VID983355 VRZ983336:VRZ983355 WBV983336:WBV983355 WLR983336:WLR983355 WVN983336:WVN983355 S65832:S65851 JE65832:JE65851 TA65832:TA65851 ACW65832:ACW65851 AMS65832:AMS65851 AWO65832:AWO65851 BGK65832:BGK65851 BQG65832:BQG65851 CAC65832:CAC65851 CJY65832:CJY65851 CTU65832:CTU65851 DDQ65832:DDQ65851 DNM65832:DNM65851 DXI65832:DXI65851 EHE65832:EHE65851 ERA65832:ERA65851 FAW65832:FAW65851 FKS65832:FKS65851 FUO65832:FUO65851 GEK65832:GEK65851 GOG65832:GOG65851 GYC65832:GYC65851 HHY65832:HHY65851 HRU65832:HRU65851 IBQ65832:IBQ65851 ILM65832:ILM65851 IVI65832:IVI65851 JFE65832:JFE65851 JPA65832:JPA65851 JYW65832:JYW65851 KIS65832:KIS65851 KSO65832:KSO65851 LCK65832:LCK65851 LMG65832:LMG65851 LWC65832:LWC65851 MFY65832:MFY65851 MPU65832:MPU65851 MZQ65832:MZQ65851 NJM65832:NJM65851 NTI65832:NTI65851 ODE65832:ODE65851 ONA65832:ONA65851 OWW65832:OWW65851 PGS65832:PGS65851 PQO65832:PQO65851 QAK65832:QAK65851 QKG65832:QKG65851 QUC65832:QUC65851 RDY65832:RDY65851 RNU65832:RNU65851 RXQ65832:RXQ65851 SHM65832:SHM65851 SRI65832:SRI65851 TBE65832:TBE65851 TLA65832:TLA65851 TUW65832:TUW65851 UES65832:UES65851 UOO65832:UOO65851 UYK65832:UYK65851 VIG65832:VIG65851 VSC65832:VSC65851 WBY65832:WBY65851 WLU65832:WLU65851 WVQ65832:WVQ65851 S131368:S131387 JE131368:JE131387 TA131368:TA131387 ACW131368:ACW131387 AMS131368:AMS131387 AWO131368:AWO131387 BGK131368:BGK131387 BQG131368:BQG131387 CAC131368:CAC131387 CJY131368:CJY131387 CTU131368:CTU131387 DDQ131368:DDQ131387 DNM131368:DNM131387 DXI131368:DXI131387 EHE131368:EHE131387 ERA131368:ERA131387 FAW131368:FAW131387 FKS131368:FKS131387 FUO131368:FUO131387 GEK131368:GEK131387 GOG131368:GOG131387 GYC131368:GYC131387 HHY131368:HHY131387 HRU131368:HRU131387 IBQ131368:IBQ131387 ILM131368:ILM131387 IVI131368:IVI131387 JFE131368:JFE131387 JPA131368:JPA131387 JYW131368:JYW131387 KIS131368:KIS131387 KSO131368:KSO131387 LCK131368:LCK131387 LMG131368:LMG131387 LWC131368:LWC131387 MFY131368:MFY131387 MPU131368:MPU131387 MZQ131368:MZQ131387 NJM131368:NJM131387 NTI131368:NTI131387 ODE131368:ODE131387 ONA131368:ONA131387 OWW131368:OWW131387 PGS131368:PGS131387 PQO131368:PQO131387 QAK131368:QAK131387 QKG131368:QKG131387 QUC131368:QUC131387 RDY131368:RDY131387 RNU131368:RNU131387 RXQ131368:RXQ131387 SHM131368:SHM131387 SRI131368:SRI131387 TBE131368:TBE131387 TLA131368:TLA131387 TUW131368:TUW131387 UES131368:UES131387 UOO131368:UOO131387 UYK131368:UYK131387 VIG131368:VIG131387 VSC131368:VSC131387 WBY131368:WBY131387 WLU131368:WLU131387 WVQ131368:WVQ131387 S196904:S196923 JE196904:JE196923 TA196904:TA196923 ACW196904:ACW196923 AMS196904:AMS196923 AWO196904:AWO196923 BGK196904:BGK196923 BQG196904:BQG196923 CAC196904:CAC196923 CJY196904:CJY196923 CTU196904:CTU196923 DDQ196904:DDQ196923 DNM196904:DNM196923 DXI196904:DXI196923 EHE196904:EHE196923 ERA196904:ERA196923 FAW196904:FAW196923 FKS196904:FKS196923 FUO196904:FUO196923 GEK196904:GEK196923 GOG196904:GOG196923 GYC196904:GYC196923 HHY196904:HHY196923 HRU196904:HRU196923 IBQ196904:IBQ196923 ILM196904:ILM196923 IVI196904:IVI196923 JFE196904:JFE196923 JPA196904:JPA196923 JYW196904:JYW196923 KIS196904:KIS196923 KSO196904:KSO196923 LCK196904:LCK196923 LMG196904:LMG196923 LWC196904:LWC196923 MFY196904:MFY196923 MPU196904:MPU196923 MZQ196904:MZQ196923 NJM196904:NJM196923 NTI196904:NTI196923 ODE196904:ODE196923 ONA196904:ONA196923 OWW196904:OWW196923 PGS196904:PGS196923 PQO196904:PQO196923 QAK196904:QAK196923 QKG196904:QKG196923 QUC196904:QUC196923 RDY196904:RDY196923 RNU196904:RNU196923 RXQ196904:RXQ196923 SHM196904:SHM196923 SRI196904:SRI196923 TBE196904:TBE196923 TLA196904:TLA196923 TUW196904:TUW196923 UES196904:UES196923 UOO196904:UOO196923 UYK196904:UYK196923 VIG196904:VIG196923 VSC196904:VSC196923 WBY196904:WBY196923 WLU196904:WLU196923 WVQ196904:WVQ196923 S262440:S262459 JE262440:JE262459 TA262440:TA262459 ACW262440:ACW262459 AMS262440:AMS262459 AWO262440:AWO262459 BGK262440:BGK262459 BQG262440:BQG262459 CAC262440:CAC262459 CJY262440:CJY262459 CTU262440:CTU262459 DDQ262440:DDQ262459 DNM262440:DNM262459 DXI262440:DXI262459 EHE262440:EHE262459 ERA262440:ERA262459 FAW262440:FAW262459 FKS262440:FKS262459 FUO262440:FUO262459 GEK262440:GEK262459 GOG262440:GOG262459 GYC262440:GYC262459 HHY262440:HHY262459 HRU262440:HRU262459 IBQ262440:IBQ262459 ILM262440:ILM262459 IVI262440:IVI262459 JFE262440:JFE262459 JPA262440:JPA262459 JYW262440:JYW262459 KIS262440:KIS262459 KSO262440:KSO262459 LCK262440:LCK262459 LMG262440:LMG262459 LWC262440:LWC262459 MFY262440:MFY262459 MPU262440:MPU262459 MZQ262440:MZQ262459 NJM262440:NJM262459 NTI262440:NTI262459 ODE262440:ODE262459 ONA262440:ONA262459 OWW262440:OWW262459 PGS262440:PGS262459 PQO262440:PQO262459 QAK262440:QAK262459 QKG262440:QKG262459 QUC262440:QUC262459 RDY262440:RDY262459 RNU262440:RNU262459 RXQ262440:RXQ262459 SHM262440:SHM262459 SRI262440:SRI262459 TBE262440:TBE262459 TLA262440:TLA262459 TUW262440:TUW262459 UES262440:UES262459 UOO262440:UOO262459 UYK262440:UYK262459 VIG262440:VIG262459 VSC262440:VSC262459 WBY262440:WBY262459 WLU262440:WLU262459 WVQ262440:WVQ262459 S327976:S327995 JE327976:JE327995 TA327976:TA327995 ACW327976:ACW327995 AMS327976:AMS327995 AWO327976:AWO327995 BGK327976:BGK327995 BQG327976:BQG327995 CAC327976:CAC327995 CJY327976:CJY327995 CTU327976:CTU327995 DDQ327976:DDQ327995 DNM327976:DNM327995 DXI327976:DXI327995 EHE327976:EHE327995 ERA327976:ERA327995 FAW327976:FAW327995 FKS327976:FKS327995 FUO327976:FUO327995 GEK327976:GEK327995 GOG327976:GOG327995 GYC327976:GYC327995 HHY327976:HHY327995 HRU327976:HRU327995 IBQ327976:IBQ327995 ILM327976:ILM327995 IVI327976:IVI327995 JFE327976:JFE327995 JPA327976:JPA327995 JYW327976:JYW327995 KIS327976:KIS327995 KSO327976:KSO327995 LCK327976:LCK327995 LMG327976:LMG327995 LWC327976:LWC327995 MFY327976:MFY327995 MPU327976:MPU327995 MZQ327976:MZQ327995 NJM327976:NJM327995 NTI327976:NTI327995 ODE327976:ODE327995 ONA327976:ONA327995 OWW327976:OWW327995 PGS327976:PGS327995 PQO327976:PQO327995 QAK327976:QAK327995 QKG327976:QKG327995 QUC327976:QUC327995 RDY327976:RDY327995 RNU327976:RNU327995 RXQ327976:RXQ327995 SHM327976:SHM327995 SRI327976:SRI327995 TBE327976:TBE327995 TLA327976:TLA327995 TUW327976:TUW327995 UES327976:UES327995 UOO327976:UOO327995 UYK327976:UYK327995 VIG327976:VIG327995 VSC327976:VSC327995 WBY327976:WBY327995 WLU327976:WLU327995 WVQ327976:WVQ327995 S393512:S393531 JE393512:JE393531 TA393512:TA393531 ACW393512:ACW393531 AMS393512:AMS393531 AWO393512:AWO393531 BGK393512:BGK393531 BQG393512:BQG393531 CAC393512:CAC393531 CJY393512:CJY393531 CTU393512:CTU393531 DDQ393512:DDQ393531 DNM393512:DNM393531 DXI393512:DXI393531 EHE393512:EHE393531 ERA393512:ERA393531 FAW393512:FAW393531 FKS393512:FKS393531 FUO393512:FUO393531 GEK393512:GEK393531 GOG393512:GOG393531 GYC393512:GYC393531 HHY393512:HHY393531 HRU393512:HRU393531 IBQ393512:IBQ393531 ILM393512:ILM393531 IVI393512:IVI393531 JFE393512:JFE393531 JPA393512:JPA393531 JYW393512:JYW393531 KIS393512:KIS393531 KSO393512:KSO393531 LCK393512:LCK393531 LMG393512:LMG393531 LWC393512:LWC393531 MFY393512:MFY393531 MPU393512:MPU393531 MZQ393512:MZQ393531 NJM393512:NJM393531 NTI393512:NTI393531 ODE393512:ODE393531 ONA393512:ONA393531 OWW393512:OWW393531 PGS393512:PGS393531 PQO393512:PQO393531 QAK393512:QAK393531 QKG393512:QKG393531 QUC393512:QUC393531 RDY393512:RDY393531 RNU393512:RNU393531 RXQ393512:RXQ393531 SHM393512:SHM393531 SRI393512:SRI393531 TBE393512:TBE393531 TLA393512:TLA393531 TUW393512:TUW393531 UES393512:UES393531 UOO393512:UOO393531 UYK393512:UYK393531 VIG393512:VIG393531 VSC393512:VSC393531 WBY393512:WBY393531 WLU393512:WLU393531 WVQ393512:WVQ393531 S459048:S459067 JE459048:JE459067 TA459048:TA459067 ACW459048:ACW459067 AMS459048:AMS459067 AWO459048:AWO459067 BGK459048:BGK459067 BQG459048:BQG459067 CAC459048:CAC459067 CJY459048:CJY459067 CTU459048:CTU459067 DDQ459048:DDQ459067 DNM459048:DNM459067 DXI459048:DXI459067 EHE459048:EHE459067 ERA459048:ERA459067 FAW459048:FAW459067 FKS459048:FKS459067 FUO459048:FUO459067 GEK459048:GEK459067 GOG459048:GOG459067 GYC459048:GYC459067 HHY459048:HHY459067 HRU459048:HRU459067 IBQ459048:IBQ459067 ILM459048:ILM459067 IVI459048:IVI459067 JFE459048:JFE459067 JPA459048:JPA459067 JYW459048:JYW459067 KIS459048:KIS459067 KSO459048:KSO459067 LCK459048:LCK459067 LMG459048:LMG459067 LWC459048:LWC459067 MFY459048:MFY459067 MPU459048:MPU459067 MZQ459048:MZQ459067 NJM459048:NJM459067 NTI459048:NTI459067 ODE459048:ODE459067 ONA459048:ONA459067 OWW459048:OWW459067 PGS459048:PGS459067 PQO459048:PQO459067 QAK459048:QAK459067 QKG459048:QKG459067 QUC459048:QUC459067 RDY459048:RDY459067 RNU459048:RNU459067 RXQ459048:RXQ459067 SHM459048:SHM459067 SRI459048:SRI459067 TBE459048:TBE459067 TLA459048:TLA459067 TUW459048:TUW459067 UES459048:UES459067 UOO459048:UOO459067 UYK459048:UYK459067 VIG459048:VIG459067 VSC459048:VSC459067 WBY459048:WBY459067 WLU459048:WLU459067 WVQ459048:WVQ459067 S524584:S524603 JE524584:JE524603 TA524584:TA524603 ACW524584:ACW524603 AMS524584:AMS524603 AWO524584:AWO524603 BGK524584:BGK524603 BQG524584:BQG524603 CAC524584:CAC524603 CJY524584:CJY524603 CTU524584:CTU524603 DDQ524584:DDQ524603 DNM524584:DNM524603 DXI524584:DXI524603 EHE524584:EHE524603 ERA524584:ERA524603 FAW524584:FAW524603 FKS524584:FKS524603 FUO524584:FUO524603 GEK524584:GEK524603 GOG524584:GOG524603 GYC524584:GYC524603 HHY524584:HHY524603 HRU524584:HRU524603 IBQ524584:IBQ524603 ILM524584:ILM524603 IVI524584:IVI524603 JFE524584:JFE524603 JPA524584:JPA524603 JYW524584:JYW524603 KIS524584:KIS524603 KSO524584:KSO524603 LCK524584:LCK524603 LMG524584:LMG524603 LWC524584:LWC524603 MFY524584:MFY524603 MPU524584:MPU524603 MZQ524584:MZQ524603 NJM524584:NJM524603 NTI524584:NTI524603 ODE524584:ODE524603 ONA524584:ONA524603 OWW524584:OWW524603 PGS524584:PGS524603 PQO524584:PQO524603 QAK524584:QAK524603 QKG524584:QKG524603 QUC524584:QUC524603 RDY524584:RDY524603 RNU524584:RNU524603 RXQ524584:RXQ524603 SHM524584:SHM524603 SRI524584:SRI524603 TBE524584:TBE524603 TLA524584:TLA524603 TUW524584:TUW524603 UES524584:UES524603 UOO524584:UOO524603 UYK524584:UYK524603 VIG524584:VIG524603 VSC524584:VSC524603 WBY524584:WBY524603 WLU524584:WLU524603 WVQ524584:WVQ524603 S590120:S590139 JE590120:JE590139 TA590120:TA590139 ACW590120:ACW590139 AMS590120:AMS590139 AWO590120:AWO590139 BGK590120:BGK590139 BQG590120:BQG590139 CAC590120:CAC590139 CJY590120:CJY590139 CTU590120:CTU590139 DDQ590120:DDQ590139 DNM590120:DNM590139 DXI590120:DXI590139 EHE590120:EHE590139 ERA590120:ERA590139 FAW590120:FAW590139 FKS590120:FKS590139 FUO590120:FUO590139 GEK590120:GEK590139 GOG590120:GOG590139 GYC590120:GYC590139 HHY590120:HHY590139 HRU590120:HRU590139 IBQ590120:IBQ590139 ILM590120:ILM590139 IVI590120:IVI590139 JFE590120:JFE590139 JPA590120:JPA590139 JYW590120:JYW590139 KIS590120:KIS590139 KSO590120:KSO590139 LCK590120:LCK590139 LMG590120:LMG590139 LWC590120:LWC590139 MFY590120:MFY590139 MPU590120:MPU590139 MZQ590120:MZQ590139 NJM590120:NJM590139 NTI590120:NTI590139 ODE590120:ODE590139 ONA590120:ONA590139 OWW590120:OWW590139 PGS590120:PGS590139 PQO590120:PQO590139 QAK590120:QAK590139 QKG590120:QKG590139 QUC590120:QUC590139 RDY590120:RDY590139 RNU590120:RNU590139 RXQ590120:RXQ590139 SHM590120:SHM590139 SRI590120:SRI590139 TBE590120:TBE590139 TLA590120:TLA590139 TUW590120:TUW590139 UES590120:UES590139 UOO590120:UOO590139 UYK590120:UYK590139 VIG590120:VIG590139 VSC590120:VSC590139 WBY590120:WBY590139 WLU590120:WLU590139 WVQ590120:WVQ590139 S655656:S655675 JE655656:JE655675 TA655656:TA655675 ACW655656:ACW655675 AMS655656:AMS655675 AWO655656:AWO655675 BGK655656:BGK655675 BQG655656:BQG655675 CAC655656:CAC655675 CJY655656:CJY655675 CTU655656:CTU655675 DDQ655656:DDQ655675 DNM655656:DNM655675 DXI655656:DXI655675 EHE655656:EHE655675 ERA655656:ERA655675 FAW655656:FAW655675 FKS655656:FKS655675 FUO655656:FUO655675 GEK655656:GEK655675 GOG655656:GOG655675 GYC655656:GYC655675 HHY655656:HHY655675 HRU655656:HRU655675 IBQ655656:IBQ655675 ILM655656:ILM655675 IVI655656:IVI655675 JFE655656:JFE655675 JPA655656:JPA655675 JYW655656:JYW655675 KIS655656:KIS655675 KSO655656:KSO655675 LCK655656:LCK655675 LMG655656:LMG655675 LWC655656:LWC655675 MFY655656:MFY655675 MPU655656:MPU655675 MZQ655656:MZQ655675 NJM655656:NJM655675 NTI655656:NTI655675 ODE655656:ODE655675 ONA655656:ONA655675 OWW655656:OWW655675 PGS655656:PGS655675 PQO655656:PQO655675 QAK655656:QAK655675 QKG655656:QKG655675 QUC655656:QUC655675 RDY655656:RDY655675 RNU655656:RNU655675 RXQ655656:RXQ655675 SHM655656:SHM655675 SRI655656:SRI655675 TBE655656:TBE655675 TLA655656:TLA655675 TUW655656:TUW655675 UES655656:UES655675 UOO655656:UOO655675 UYK655656:UYK655675 VIG655656:VIG655675 VSC655656:VSC655675 WBY655656:WBY655675 WLU655656:WLU655675 WVQ655656:WVQ655675 S721192:S721211 JE721192:JE721211 TA721192:TA721211 ACW721192:ACW721211 AMS721192:AMS721211 AWO721192:AWO721211 BGK721192:BGK721211 BQG721192:BQG721211 CAC721192:CAC721211 CJY721192:CJY721211 CTU721192:CTU721211 DDQ721192:DDQ721211 DNM721192:DNM721211 DXI721192:DXI721211 EHE721192:EHE721211 ERA721192:ERA721211 FAW721192:FAW721211 FKS721192:FKS721211 FUO721192:FUO721211 GEK721192:GEK721211 GOG721192:GOG721211 GYC721192:GYC721211 HHY721192:HHY721211 HRU721192:HRU721211 IBQ721192:IBQ721211 ILM721192:ILM721211 IVI721192:IVI721211 JFE721192:JFE721211 JPA721192:JPA721211 JYW721192:JYW721211 KIS721192:KIS721211 KSO721192:KSO721211 LCK721192:LCK721211 LMG721192:LMG721211 LWC721192:LWC721211 MFY721192:MFY721211 MPU721192:MPU721211 MZQ721192:MZQ721211 NJM721192:NJM721211 NTI721192:NTI721211 ODE721192:ODE721211 ONA721192:ONA721211 OWW721192:OWW721211 PGS721192:PGS721211 PQO721192:PQO721211 QAK721192:QAK721211 QKG721192:QKG721211 QUC721192:QUC721211 RDY721192:RDY721211 RNU721192:RNU721211 RXQ721192:RXQ721211 SHM721192:SHM721211 SRI721192:SRI721211 TBE721192:TBE721211 TLA721192:TLA721211 TUW721192:TUW721211 UES721192:UES721211 UOO721192:UOO721211 UYK721192:UYK721211 VIG721192:VIG721211 VSC721192:VSC721211 WBY721192:WBY721211 WLU721192:WLU721211 WVQ721192:WVQ721211 S786728:S786747 JE786728:JE786747 TA786728:TA786747 ACW786728:ACW786747 AMS786728:AMS786747 AWO786728:AWO786747 BGK786728:BGK786747 BQG786728:BQG786747 CAC786728:CAC786747 CJY786728:CJY786747 CTU786728:CTU786747 DDQ786728:DDQ786747 DNM786728:DNM786747 DXI786728:DXI786747 EHE786728:EHE786747 ERA786728:ERA786747 FAW786728:FAW786747 FKS786728:FKS786747 FUO786728:FUO786747 GEK786728:GEK786747 GOG786728:GOG786747 GYC786728:GYC786747 HHY786728:HHY786747 HRU786728:HRU786747 IBQ786728:IBQ786747 ILM786728:ILM786747 IVI786728:IVI786747 JFE786728:JFE786747 JPA786728:JPA786747 JYW786728:JYW786747 KIS786728:KIS786747 KSO786728:KSO786747 LCK786728:LCK786747 LMG786728:LMG786747 LWC786728:LWC786747 MFY786728:MFY786747 MPU786728:MPU786747 MZQ786728:MZQ786747 NJM786728:NJM786747 NTI786728:NTI786747 ODE786728:ODE786747 ONA786728:ONA786747 OWW786728:OWW786747 PGS786728:PGS786747 PQO786728:PQO786747 QAK786728:QAK786747 QKG786728:QKG786747 QUC786728:QUC786747 RDY786728:RDY786747 RNU786728:RNU786747 RXQ786728:RXQ786747 SHM786728:SHM786747 SRI786728:SRI786747 TBE786728:TBE786747 TLA786728:TLA786747 TUW786728:TUW786747 UES786728:UES786747 UOO786728:UOO786747 UYK786728:UYK786747 VIG786728:VIG786747 VSC786728:VSC786747 WBY786728:WBY786747 WLU786728:WLU786747 WVQ786728:WVQ786747 S852264:S852283 JE852264:JE852283 TA852264:TA852283 ACW852264:ACW852283 AMS852264:AMS852283 AWO852264:AWO852283 BGK852264:BGK852283 BQG852264:BQG852283 CAC852264:CAC852283 CJY852264:CJY852283 CTU852264:CTU852283 DDQ852264:DDQ852283 DNM852264:DNM852283 DXI852264:DXI852283 EHE852264:EHE852283 ERA852264:ERA852283 FAW852264:FAW852283 FKS852264:FKS852283 FUO852264:FUO852283 GEK852264:GEK852283 GOG852264:GOG852283 GYC852264:GYC852283 HHY852264:HHY852283 HRU852264:HRU852283 IBQ852264:IBQ852283 ILM852264:ILM852283 IVI852264:IVI852283 JFE852264:JFE852283 JPA852264:JPA852283 JYW852264:JYW852283 KIS852264:KIS852283 KSO852264:KSO852283 LCK852264:LCK852283 LMG852264:LMG852283 LWC852264:LWC852283 MFY852264:MFY852283 MPU852264:MPU852283 MZQ852264:MZQ852283 NJM852264:NJM852283 NTI852264:NTI852283 ODE852264:ODE852283 ONA852264:ONA852283 OWW852264:OWW852283 PGS852264:PGS852283 PQO852264:PQO852283 QAK852264:QAK852283 QKG852264:QKG852283 QUC852264:QUC852283 RDY852264:RDY852283 RNU852264:RNU852283 RXQ852264:RXQ852283 SHM852264:SHM852283 SRI852264:SRI852283 TBE852264:TBE852283 TLA852264:TLA852283 TUW852264:TUW852283 UES852264:UES852283 UOO852264:UOO852283 UYK852264:UYK852283 VIG852264:VIG852283 VSC852264:VSC852283 WBY852264:WBY852283 WLU852264:WLU852283 WVQ852264:WVQ852283 S917800:S917819 JE917800:JE917819 TA917800:TA917819 ACW917800:ACW917819 AMS917800:AMS917819 AWO917800:AWO917819 BGK917800:BGK917819 BQG917800:BQG917819 CAC917800:CAC917819 CJY917800:CJY917819 CTU917800:CTU917819 DDQ917800:DDQ917819 DNM917800:DNM917819 DXI917800:DXI917819 EHE917800:EHE917819 ERA917800:ERA917819 FAW917800:FAW917819 FKS917800:FKS917819 FUO917800:FUO917819 GEK917800:GEK917819 GOG917800:GOG917819 GYC917800:GYC917819 HHY917800:HHY917819 HRU917800:HRU917819 IBQ917800:IBQ917819 ILM917800:ILM917819 IVI917800:IVI917819 JFE917800:JFE917819 JPA917800:JPA917819 JYW917800:JYW917819 KIS917800:KIS917819 KSO917800:KSO917819 LCK917800:LCK917819 LMG917800:LMG917819 LWC917800:LWC917819 MFY917800:MFY917819 MPU917800:MPU917819 MZQ917800:MZQ917819 NJM917800:NJM917819 NTI917800:NTI917819 ODE917800:ODE917819 ONA917800:ONA917819 OWW917800:OWW917819 PGS917800:PGS917819 PQO917800:PQO917819 QAK917800:QAK917819 QKG917800:QKG917819 QUC917800:QUC917819 RDY917800:RDY917819 RNU917800:RNU917819 RXQ917800:RXQ917819 SHM917800:SHM917819 SRI917800:SRI917819 TBE917800:TBE917819 TLA917800:TLA917819 TUW917800:TUW917819 UES917800:UES917819 UOO917800:UOO917819 UYK917800:UYK917819 VIG917800:VIG917819 VSC917800:VSC917819 WBY917800:WBY917819 WLU917800:WLU917819 WVQ917800:WVQ917819 S983336:S983355 JE983336:JE983355 TA983336:TA983355 ACW983336:ACW983355 AMS983336:AMS983355 AWO983336:AWO983355 BGK983336:BGK983355 BQG983336:BQG983355 CAC983336:CAC983355 CJY983336:CJY983355 CTU983336:CTU983355 DDQ983336:DDQ983355 DNM983336:DNM983355 DXI983336:DXI983355 EHE983336:EHE983355 ERA983336:ERA983355 FAW983336:FAW983355 FKS983336:FKS983355 FUO983336:FUO983355 GEK983336:GEK983355 GOG983336:GOG983355 GYC983336:GYC983355 HHY983336:HHY983355 HRU983336:HRU983355 IBQ983336:IBQ983355 ILM983336:ILM983355 IVI983336:IVI983355 JFE983336:JFE983355 JPA983336:JPA983355 JYW983336:JYW983355 KIS983336:KIS983355 KSO983336:KSO983355 LCK983336:LCK983355 LMG983336:LMG983355 LWC983336:LWC983355 MFY983336:MFY983355 MPU983336:MPU983355 MZQ983336:MZQ983355 NJM983336:NJM983355 NTI983336:NTI983355 ODE983336:ODE983355 ONA983336:ONA983355 OWW983336:OWW983355 PGS983336:PGS983355 PQO983336:PQO983355 QAK983336:QAK983355 QKG983336:QKG983355 QUC983336:QUC983355 RDY983336:RDY983355 RNU983336:RNU983355 RXQ983336:RXQ983355 SHM983336:SHM983355 SRI983336:SRI983355 TBE983336:TBE983355 TLA983336:TLA983355 TUW983336:TUW983355 UES983336:UES983355 UOO983336:UOO983355 UYK983336:UYK983355 VIG983336:VIG983355 VSC983336:VSC983355 WBY983336:WBY983355 WLU983336:WLU983355 WVQ983336:WVQ983355 WVT983336:WVT983355 N65832:N65851 IZ65832:IZ65851 SV65832:SV65851 ACR65832:ACR65851 AMN65832:AMN65851 AWJ65832:AWJ65851 BGF65832:BGF65851 BQB65832:BQB65851 BZX65832:BZX65851 CJT65832:CJT65851 CTP65832:CTP65851 DDL65832:DDL65851 DNH65832:DNH65851 DXD65832:DXD65851 EGZ65832:EGZ65851 EQV65832:EQV65851 FAR65832:FAR65851 FKN65832:FKN65851 FUJ65832:FUJ65851 GEF65832:GEF65851 GOB65832:GOB65851 GXX65832:GXX65851 HHT65832:HHT65851 HRP65832:HRP65851 IBL65832:IBL65851 ILH65832:ILH65851 IVD65832:IVD65851 JEZ65832:JEZ65851 JOV65832:JOV65851 JYR65832:JYR65851 KIN65832:KIN65851 KSJ65832:KSJ65851 LCF65832:LCF65851 LMB65832:LMB65851 LVX65832:LVX65851 MFT65832:MFT65851 MPP65832:MPP65851 MZL65832:MZL65851 NJH65832:NJH65851 NTD65832:NTD65851 OCZ65832:OCZ65851 OMV65832:OMV65851 OWR65832:OWR65851 PGN65832:PGN65851 PQJ65832:PQJ65851 QAF65832:QAF65851 QKB65832:QKB65851 QTX65832:QTX65851 RDT65832:RDT65851 RNP65832:RNP65851 RXL65832:RXL65851 SHH65832:SHH65851 SRD65832:SRD65851 TAZ65832:TAZ65851 TKV65832:TKV65851 TUR65832:TUR65851 UEN65832:UEN65851 UOJ65832:UOJ65851 UYF65832:UYF65851 VIB65832:VIB65851 VRX65832:VRX65851 WBT65832:WBT65851 WLP65832:WLP65851 WVL65832:WVL65851 N131368:N131387 IZ131368:IZ131387 SV131368:SV131387 ACR131368:ACR131387 AMN131368:AMN131387 AWJ131368:AWJ131387 BGF131368:BGF131387 BQB131368:BQB131387 BZX131368:BZX131387 CJT131368:CJT131387 CTP131368:CTP131387 DDL131368:DDL131387 DNH131368:DNH131387 DXD131368:DXD131387 EGZ131368:EGZ131387 EQV131368:EQV131387 FAR131368:FAR131387 FKN131368:FKN131387 FUJ131368:FUJ131387 GEF131368:GEF131387 GOB131368:GOB131387 GXX131368:GXX131387 HHT131368:HHT131387 HRP131368:HRP131387 IBL131368:IBL131387 ILH131368:ILH131387 IVD131368:IVD131387 JEZ131368:JEZ131387 JOV131368:JOV131387 JYR131368:JYR131387 KIN131368:KIN131387 KSJ131368:KSJ131387 LCF131368:LCF131387 LMB131368:LMB131387 LVX131368:LVX131387 MFT131368:MFT131387 MPP131368:MPP131387 MZL131368:MZL131387 NJH131368:NJH131387 NTD131368:NTD131387 OCZ131368:OCZ131387 OMV131368:OMV131387 OWR131368:OWR131387 PGN131368:PGN131387 PQJ131368:PQJ131387 QAF131368:QAF131387 QKB131368:QKB131387 QTX131368:QTX131387 RDT131368:RDT131387 RNP131368:RNP131387 RXL131368:RXL131387 SHH131368:SHH131387 SRD131368:SRD131387 TAZ131368:TAZ131387 TKV131368:TKV131387 TUR131368:TUR131387 UEN131368:UEN131387 UOJ131368:UOJ131387 UYF131368:UYF131387 VIB131368:VIB131387 VRX131368:VRX131387 WBT131368:WBT131387 WLP131368:WLP131387 WVL131368:WVL131387 N196904:N196923 IZ196904:IZ196923 SV196904:SV196923 ACR196904:ACR196923 AMN196904:AMN196923 AWJ196904:AWJ196923 BGF196904:BGF196923 BQB196904:BQB196923 BZX196904:BZX196923 CJT196904:CJT196923 CTP196904:CTP196923 DDL196904:DDL196923 DNH196904:DNH196923 DXD196904:DXD196923 EGZ196904:EGZ196923 EQV196904:EQV196923 FAR196904:FAR196923 FKN196904:FKN196923 FUJ196904:FUJ196923 GEF196904:GEF196923 GOB196904:GOB196923 GXX196904:GXX196923 HHT196904:HHT196923 HRP196904:HRP196923 IBL196904:IBL196923 ILH196904:ILH196923 IVD196904:IVD196923 JEZ196904:JEZ196923 JOV196904:JOV196923 JYR196904:JYR196923 KIN196904:KIN196923 KSJ196904:KSJ196923 LCF196904:LCF196923 LMB196904:LMB196923 LVX196904:LVX196923 MFT196904:MFT196923 MPP196904:MPP196923 MZL196904:MZL196923 NJH196904:NJH196923 NTD196904:NTD196923 OCZ196904:OCZ196923 OMV196904:OMV196923 OWR196904:OWR196923 PGN196904:PGN196923 PQJ196904:PQJ196923 QAF196904:QAF196923 QKB196904:QKB196923 QTX196904:QTX196923 RDT196904:RDT196923 RNP196904:RNP196923 RXL196904:RXL196923 SHH196904:SHH196923 SRD196904:SRD196923 TAZ196904:TAZ196923 TKV196904:TKV196923 TUR196904:TUR196923 UEN196904:UEN196923 UOJ196904:UOJ196923 UYF196904:UYF196923 VIB196904:VIB196923 VRX196904:VRX196923 WBT196904:WBT196923 WLP196904:WLP196923 WVL196904:WVL196923 N262440:N262459 IZ262440:IZ262459 SV262440:SV262459 ACR262440:ACR262459 AMN262440:AMN262459 AWJ262440:AWJ262459 BGF262440:BGF262459 BQB262440:BQB262459 BZX262440:BZX262459 CJT262440:CJT262459 CTP262440:CTP262459 DDL262440:DDL262459 DNH262440:DNH262459 DXD262440:DXD262459 EGZ262440:EGZ262459 EQV262440:EQV262459 FAR262440:FAR262459 FKN262440:FKN262459 FUJ262440:FUJ262459 GEF262440:GEF262459 GOB262440:GOB262459 GXX262440:GXX262459 HHT262440:HHT262459 HRP262440:HRP262459 IBL262440:IBL262459 ILH262440:ILH262459 IVD262440:IVD262459 JEZ262440:JEZ262459 JOV262440:JOV262459 JYR262440:JYR262459 KIN262440:KIN262459 KSJ262440:KSJ262459 LCF262440:LCF262459 LMB262440:LMB262459 LVX262440:LVX262459 MFT262440:MFT262459 MPP262440:MPP262459 MZL262440:MZL262459 NJH262440:NJH262459 NTD262440:NTD262459 OCZ262440:OCZ262459 OMV262440:OMV262459 OWR262440:OWR262459 PGN262440:PGN262459 PQJ262440:PQJ262459 QAF262440:QAF262459 QKB262440:QKB262459 QTX262440:QTX262459 RDT262440:RDT262459 RNP262440:RNP262459 RXL262440:RXL262459 SHH262440:SHH262459 SRD262440:SRD262459 TAZ262440:TAZ262459 TKV262440:TKV262459 TUR262440:TUR262459 UEN262440:UEN262459 UOJ262440:UOJ262459 UYF262440:UYF262459 VIB262440:VIB262459 VRX262440:VRX262459 WBT262440:WBT262459 WLP262440:WLP262459 WVL262440:WVL262459 N327976:N327995 IZ327976:IZ327995 SV327976:SV327995 ACR327976:ACR327995 AMN327976:AMN327995 AWJ327976:AWJ327995 BGF327976:BGF327995 BQB327976:BQB327995 BZX327976:BZX327995 CJT327976:CJT327995 CTP327976:CTP327995 DDL327976:DDL327995 DNH327976:DNH327995 DXD327976:DXD327995 EGZ327976:EGZ327995 EQV327976:EQV327995 FAR327976:FAR327995 FKN327976:FKN327995 FUJ327976:FUJ327995 GEF327976:GEF327995 GOB327976:GOB327995 GXX327976:GXX327995 HHT327976:HHT327995 HRP327976:HRP327995 IBL327976:IBL327995 ILH327976:ILH327995 IVD327976:IVD327995 JEZ327976:JEZ327995 JOV327976:JOV327995 JYR327976:JYR327995 KIN327976:KIN327995 KSJ327976:KSJ327995 LCF327976:LCF327995 LMB327976:LMB327995 LVX327976:LVX327995 MFT327976:MFT327995 MPP327976:MPP327995 MZL327976:MZL327995 NJH327976:NJH327995 NTD327976:NTD327995 OCZ327976:OCZ327995 OMV327976:OMV327995 OWR327976:OWR327995 PGN327976:PGN327995 PQJ327976:PQJ327995 QAF327976:QAF327995 QKB327976:QKB327995 QTX327976:QTX327995 RDT327976:RDT327995 RNP327976:RNP327995 RXL327976:RXL327995 SHH327976:SHH327995 SRD327976:SRD327995 TAZ327976:TAZ327995 TKV327976:TKV327995 TUR327976:TUR327995 UEN327976:UEN327995 UOJ327976:UOJ327995 UYF327976:UYF327995 VIB327976:VIB327995 VRX327976:VRX327995 WBT327976:WBT327995 WLP327976:WLP327995 WVL327976:WVL327995 N393512:N393531 IZ393512:IZ393531 SV393512:SV393531 ACR393512:ACR393531 AMN393512:AMN393531 AWJ393512:AWJ393531 BGF393512:BGF393531 BQB393512:BQB393531 BZX393512:BZX393531 CJT393512:CJT393531 CTP393512:CTP393531 DDL393512:DDL393531 DNH393512:DNH393531 DXD393512:DXD393531 EGZ393512:EGZ393531 EQV393512:EQV393531 FAR393512:FAR393531 FKN393512:FKN393531 FUJ393512:FUJ393531 GEF393512:GEF393531 GOB393512:GOB393531 GXX393512:GXX393531 HHT393512:HHT393531 HRP393512:HRP393531 IBL393512:IBL393531 ILH393512:ILH393531 IVD393512:IVD393531 JEZ393512:JEZ393531 JOV393512:JOV393531 JYR393512:JYR393531 KIN393512:KIN393531 KSJ393512:KSJ393531 LCF393512:LCF393531 LMB393512:LMB393531 LVX393512:LVX393531 MFT393512:MFT393531 MPP393512:MPP393531 MZL393512:MZL393531 NJH393512:NJH393531 NTD393512:NTD393531 OCZ393512:OCZ393531 OMV393512:OMV393531 OWR393512:OWR393531 PGN393512:PGN393531 PQJ393512:PQJ393531 QAF393512:QAF393531 QKB393512:QKB393531 QTX393512:QTX393531 RDT393512:RDT393531 RNP393512:RNP393531 RXL393512:RXL393531 SHH393512:SHH393531 SRD393512:SRD393531 TAZ393512:TAZ393531 TKV393512:TKV393531 TUR393512:TUR393531 UEN393512:UEN393531 UOJ393512:UOJ393531 UYF393512:UYF393531 VIB393512:VIB393531 VRX393512:VRX393531 WBT393512:WBT393531 WLP393512:WLP393531 WVL393512:WVL393531 N459048:N459067 IZ459048:IZ459067 SV459048:SV459067 ACR459048:ACR459067 AMN459048:AMN459067 AWJ459048:AWJ459067 BGF459048:BGF459067 BQB459048:BQB459067 BZX459048:BZX459067 CJT459048:CJT459067 CTP459048:CTP459067 DDL459048:DDL459067 DNH459048:DNH459067 DXD459048:DXD459067 EGZ459048:EGZ459067 EQV459048:EQV459067 FAR459048:FAR459067 FKN459048:FKN459067 FUJ459048:FUJ459067 GEF459048:GEF459067 GOB459048:GOB459067 GXX459048:GXX459067 HHT459048:HHT459067 HRP459048:HRP459067 IBL459048:IBL459067 ILH459048:ILH459067 IVD459048:IVD459067 JEZ459048:JEZ459067 JOV459048:JOV459067 JYR459048:JYR459067 KIN459048:KIN459067 KSJ459048:KSJ459067 LCF459048:LCF459067 LMB459048:LMB459067 LVX459048:LVX459067 MFT459048:MFT459067 MPP459048:MPP459067 MZL459048:MZL459067 NJH459048:NJH459067 NTD459048:NTD459067 OCZ459048:OCZ459067 OMV459048:OMV459067 OWR459048:OWR459067 PGN459048:PGN459067 PQJ459048:PQJ459067 QAF459048:QAF459067 QKB459048:QKB459067 QTX459048:QTX459067 RDT459048:RDT459067 RNP459048:RNP459067 RXL459048:RXL459067 SHH459048:SHH459067 SRD459048:SRD459067 TAZ459048:TAZ459067 TKV459048:TKV459067 TUR459048:TUR459067 UEN459048:UEN459067 UOJ459048:UOJ459067 UYF459048:UYF459067 VIB459048:VIB459067 VRX459048:VRX459067 WBT459048:WBT459067 WLP459048:WLP459067 WVL459048:WVL459067 N524584:N524603 IZ524584:IZ524603 SV524584:SV524603 ACR524584:ACR524603 AMN524584:AMN524603 AWJ524584:AWJ524603 BGF524584:BGF524603 BQB524584:BQB524603 BZX524584:BZX524603 CJT524584:CJT524603 CTP524584:CTP524603 DDL524584:DDL524603 DNH524584:DNH524603 DXD524584:DXD524603 EGZ524584:EGZ524603 EQV524584:EQV524603 FAR524584:FAR524603 FKN524584:FKN524603 FUJ524584:FUJ524603 GEF524584:GEF524603 GOB524584:GOB524603 GXX524584:GXX524603 HHT524584:HHT524603 HRP524584:HRP524603 IBL524584:IBL524603 ILH524584:ILH524603 IVD524584:IVD524603 JEZ524584:JEZ524603 JOV524584:JOV524603 JYR524584:JYR524603 KIN524584:KIN524603 KSJ524584:KSJ524603 LCF524584:LCF524603 LMB524584:LMB524603 LVX524584:LVX524603 MFT524584:MFT524603 MPP524584:MPP524603 MZL524584:MZL524603 NJH524584:NJH524603 NTD524584:NTD524603 OCZ524584:OCZ524603 OMV524584:OMV524603 OWR524584:OWR524603 PGN524584:PGN524603 PQJ524584:PQJ524603 QAF524584:QAF524603 QKB524584:QKB524603 QTX524584:QTX524603 RDT524584:RDT524603 RNP524584:RNP524603 RXL524584:RXL524603 SHH524584:SHH524603 SRD524584:SRD524603 TAZ524584:TAZ524603 TKV524584:TKV524603 TUR524584:TUR524603 UEN524584:UEN524603 UOJ524584:UOJ524603 UYF524584:UYF524603 VIB524584:VIB524603 VRX524584:VRX524603 WBT524584:WBT524603 WLP524584:WLP524603 WVL524584:WVL524603 N590120:N590139 IZ590120:IZ590139 SV590120:SV590139 ACR590120:ACR590139 AMN590120:AMN590139 AWJ590120:AWJ590139 BGF590120:BGF590139 BQB590120:BQB590139 BZX590120:BZX590139 CJT590120:CJT590139 CTP590120:CTP590139 DDL590120:DDL590139 DNH590120:DNH590139 DXD590120:DXD590139 EGZ590120:EGZ590139 EQV590120:EQV590139 FAR590120:FAR590139 FKN590120:FKN590139 FUJ590120:FUJ590139 GEF590120:GEF590139 GOB590120:GOB590139 GXX590120:GXX590139 HHT590120:HHT590139 HRP590120:HRP590139 IBL590120:IBL590139 ILH590120:ILH590139 IVD590120:IVD590139 JEZ590120:JEZ590139 JOV590120:JOV590139 JYR590120:JYR590139 KIN590120:KIN590139 KSJ590120:KSJ590139 LCF590120:LCF590139 LMB590120:LMB590139 LVX590120:LVX590139 MFT590120:MFT590139 MPP590120:MPP590139 MZL590120:MZL590139 NJH590120:NJH590139 NTD590120:NTD590139 OCZ590120:OCZ590139 OMV590120:OMV590139 OWR590120:OWR590139 PGN590120:PGN590139 PQJ590120:PQJ590139 QAF590120:QAF590139 QKB590120:QKB590139 QTX590120:QTX590139 RDT590120:RDT590139 RNP590120:RNP590139 RXL590120:RXL590139 SHH590120:SHH590139 SRD590120:SRD590139 TAZ590120:TAZ590139 TKV590120:TKV590139 TUR590120:TUR590139 UEN590120:UEN590139 UOJ590120:UOJ590139 UYF590120:UYF590139 VIB590120:VIB590139 VRX590120:VRX590139 WBT590120:WBT590139 WLP590120:WLP590139 WVL590120:WVL590139 N655656:N655675 IZ655656:IZ655675 SV655656:SV655675 ACR655656:ACR655675 AMN655656:AMN655675 AWJ655656:AWJ655675 BGF655656:BGF655675 BQB655656:BQB655675 BZX655656:BZX655675 CJT655656:CJT655675 CTP655656:CTP655675 DDL655656:DDL655675 DNH655656:DNH655675 DXD655656:DXD655675 EGZ655656:EGZ655675 EQV655656:EQV655675 FAR655656:FAR655675 FKN655656:FKN655675 FUJ655656:FUJ655675 GEF655656:GEF655675 GOB655656:GOB655675 GXX655656:GXX655675 HHT655656:HHT655675 HRP655656:HRP655675 IBL655656:IBL655675 ILH655656:ILH655675 IVD655656:IVD655675 JEZ655656:JEZ655675 JOV655656:JOV655675 JYR655656:JYR655675 KIN655656:KIN655675 KSJ655656:KSJ655675 LCF655656:LCF655675 LMB655656:LMB655675 LVX655656:LVX655675 MFT655656:MFT655675 MPP655656:MPP655675 MZL655656:MZL655675 NJH655656:NJH655675 NTD655656:NTD655675 OCZ655656:OCZ655675 OMV655656:OMV655675 OWR655656:OWR655675 PGN655656:PGN655675 PQJ655656:PQJ655675 QAF655656:QAF655675 QKB655656:QKB655675 QTX655656:QTX655675 RDT655656:RDT655675 RNP655656:RNP655675 RXL655656:RXL655675 SHH655656:SHH655675 SRD655656:SRD655675 TAZ655656:TAZ655675 TKV655656:TKV655675 TUR655656:TUR655675 UEN655656:UEN655675 UOJ655656:UOJ655675 UYF655656:UYF655675 VIB655656:VIB655675 VRX655656:VRX655675 WBT655656:WBT655675 WLP655656:WLP655675 WVL655656:WVL655675 N721192:N721211 IZ721192:IZ721211 SV721192:SV721211 ACR721192:ACR721211 AMN721192:AMN721211 AWJ721192:AWJ721211 BGF721192:BGF721211 BQB721192:BQB721211 BZX721192:BZX721211 CJT721192:CJT721211 CTP721192:CTP721211 DDL721192:DDL721211 DNH721192:DNH721211 DXD721192:DXD721211 EGZ721192:EGZ721211 EQV721192:EQV721211 FAR721192:FAR721211 FKN721192:FKN721211 FUJ721192:FUJ721211 GEF721192:GEF721211 GOB721192:GOB721211 GXX721192:GXX721211 HHT721192:HHT721211 HRP721192:HRP721211 IBL721192:IBL721211 ILH721192:ILH721211 IVD721192:IVD721211 JEZ721192:JEZ721211 JOV721192:JOV721211 JYR721192:JYR721211 KIN721192:KIN721211 KSJ721192:KSJ721211 LCF721192:LCF721211 LMB721192:LMB721211 LVX721192:LVX721211 MFT721192:MFT721211 MPP721192:MPP721211 MZL721192:MZL721211 NJH721192:NJH721211 NTD721192:NTD721211 OCZ721192:OCZ721211 OMV721192:OMV721211 OWR721192:OWR721211 PGN721192:PGN721211 PQJ721192:PQJ721211 QAF721192:QAF721211 QKB721192:QKB721211 QTX721192:QTX721211 RDT721192:RDT721211 RNP721192:RNP721211 RXL721192:RXL721211 SHH721192:SHH721211 SRD721192:SRD721211 TAZ721192:TAZ721211 TKV721192:TKV721211 TUR721192:TUR721211 UEN721192:UEN721211 UOJ721192:UOJ721211 UYF721192:UYF721211 VIB721192:VIB721211 VRX721192:VRX721211 WBT721192:WBT721211 WLP721192:WLP721211 WVL721192:WVL721211 N786728:N786747 IZ786728:IZ786747 SV786728:SV786747 ACR786728:ACR786747 AMN786728:AMN786747 AWJ786728:AWJ786747 BGF786728:BGF786747 BQB786728:BQB786747 BZX786728:BZX786747 CJT786728:CJT786747 CTP786728:CTP786747 DDL786728:DDL786747 DNH786728:DNH786747 DXD786728:DXD786747 EGZ786728:EGZ786747 EQV786728:EQV786747 FAR786728:FAR786747 FKN786728:FKN786747 FUJ786728:FUJ786747 GEF786728:GEF786747 GOB786728:GOB786747 GXX786728:GXX786747 HHT786728:HHT786747 HRP786728:HRP786747 IBL786728:IBL786747 ILH786728:ILH786747 IVD786728:IVD786747 JEZ786728:JEZ786747 JOV786728:JOV786747 JYR786728:JYR786747 KIN786728:KIN786747 KSJ786728:KSJ786747 LCF786728:LCF786747 LMB786728:LMB786747 LVX786728:LVX786747 MFT786728:MFT786747 MPP786728:MPP786747 MZL786728:MZL786747 NJH786728:NJH786747 NTD786728:NTD786747 OCZ786728:OCZ786747 OMV786728:OMV786747 OWR786728:OWR786747 PGN786728:PGN786747 PQJ786728:PQJ786747 QAF786728:QAF786747 QKB786728:QKB786747 QTX786728:QTX786747 RDT786728:RDT786747 RNP786728:RNP786747 RXL786728:RXL786747 SHH786728:SHH786747 SRD786728:SRD786747 TAZ786728:TAZ786747 TKV786728:TKV786747 TUR786728:TUR786747 UEN786728:UEN786747 UOJ786728:UOJ786747 UYF786728:UYF786747 VIB786728:VIB786747 VRX786728:VRX786747 WBT786728:WBT786747 WLP786728:WLP786747 WVL786728:WVL786747 N852264:N852283 IZ852264:IZ852283 SV852264:SV852283 ACR852264:ACR852283 AMN852264:AMN852283 AWJ852264:AWJ852283 BGF852264:BGF852283 BQB852264:BQB852283 BZX852264:BZX852283 CJT852264:CJT852283 CTP852264:CTP852283 DDL852264:DDL852283 DNH852264:DNH852283 DXD852264:DXD852283 EGZ852264:EGZ852283 EQV852264:EQV852283 FAR852264:FAR852283 FKN852264:FKN852283 FUJ852264:FUJ852283 GEF852264:GEF852283 GOB852264:GOB852283 GXX852264:GXX852283 HHT852264:HHT852283 HRP852264:HRP852283 IBL852264:IBL852283 ILH852264:ILH852283 IVD852264:IVD852283 JEZ852264:JEZ852283 JOV852264:JOV852283 JYR852264:JYR852283 KIN852264:KIN852283 KSJ852264:KSJ852283 LCF852264:LCF852283 LMB852264:LMB852283 LVX852264:LVX852283 MFT852264:MFT852283 MPP852264:MPP852283 MZL852264:MZL852283 NJH852264:NJH852283 NTD852264:NTD852283 OCZ852264:OCZ852283 OMV852264:OMV852283 OWR852264:OWR852283 PGN852264:PGN852283 PQJ852264:PQJ852283 QAF852264:QAF852283 QKB852264:QKB852283 QTX852264:QTX852283 RDT852264:RDT852283 RNP852264:RNP852283 RXL852264:RXL852283 SHH852264:SHH852283 SRD852264:SRD852283 TAZ852264:TAZ852283 TKV852264:TKV852283 TUR852264:TUR852283 UEN852264:UEN852283 UOJ852264:UOJ852283 UYF852264:UYF852283 VIB852264:VIB852283 VRX852264:VRX852283 WBT852264:WBT852283 WLP852264:WLP852283 WVL852264:WVL852283 N917800:N917819 IZ917800:IZ917819 SV917800:SV917819 ACR917800:ACR917819 AMN917800:AMN917819 AWJ917800:AWJ917819 BGF917800:BGF917819 BQB917800:BQB917819 BZX917800:BZX917819 CJT917800:CJT917819 CTP917800:CTP917819 DDL917800:DDL917819 DNH917800:DNH917819 DXD917800:DXD917819 EGZ917800:EGZ917819 EQV917800:EQV917819 FAR917800:FAR917819 FKN917800:FKN917819 FUJ917800:FUJ917819 GEF917800:GEF917819 GOB917800:GOB917819 GXX917800:GXX917819 HHT917800:HHT917819 HRP917800:HRP917819 IBL917800:IBL917819 ILH917800:ILH917819 IVD917800:IVD917819 JEZ917800:JEZ917819 JOV917800:JOV917819 JYR917800:JYR917819 KIN917800:KIN917819 KSJ917800:KSJ917819 LCF917800:LCF917819 LMB917800:LMB917819 LVX917800:LVX917819 MFT917800:MFT917819 MPP917800:MPP917819 MZL917800:MZL917819 NJH917800:NJH917819 NTD917800:NTD917819 OCZ917800:OCZ917819 OMV917800:OMV917819 OWR917800:OWR917819 PGN917800:PGN917819 PQJ917800:PQJ917819 QAF917800:QAF917819 QKB917800:QKB917819 QTX917800:QTX917819 RDT917800:RDT917819 RNP917800:RNP917819 RXL917800:RXL917819 SHH917800:SHH917819 SRD917800:SRD917819 TAZ917800:TAZ917819 TKV917800:TKV917819 TUR917800:TUR917819 UEN917800:UEN917819 UOJ917800:UOJ917819 UYF917800:UYF917819 VIB917800:VIB917819 VRX917800:VRX917819 WBT917800:WBT917819 WLP917800:WLP917819 WVL917800:WVL917819 N983336:N983355 IZ983336:IZ983355 SV983336:SV983355 ACR983336:ACR983355 AMN983336:AMN983355 AWJ983336:AWJ983355 BGF983336:BGF983355 BQB983336:BQB983355 BZX983336:BZX983355 CJT983336:CJT983355 CTP983336:CTP983355 DDL983336:DDL983355 DNH983336:DNH983355 DXD983336:DXD983355 EGZ983336:EGZ983355 EQV983336:EQV983355 FAR983336:FAR983355 FKN983336:FKN983355 FUJ983336:FUJ983355 GEF983336:GEF983355 GOB983336:GOB983355 GXX983336:GXX983355 HHT983336:HHT983355 HRP983336:HRP983355 IBL983336:IBL983355 ILH983336:ILH983355 IVD983336:IVD983355 JEZ983336:JEZ983355 JOV983336:JOV983355 JYR983336:JYR983355 KIN983336:KIN983355 KSJ983336:KSJ983355 LCF983336:LCF983355 LMB983336:LMB983355 LVX983336:LVX983355 MFT983336:MFT983355 MPP983336:MPP983355 MZL983336:MZL983355 NJH983336:NJH983355 NTD983336:NTD983355 OCZ983336:OCZ983355 OMV983336:OMV983355 OWR983336:OWR983355 PGN983336:PGN983355 PQJ983336:PQJ983355 QAF983336:QAF983355 QKB983336:QKB983355 QTX983336:QTX983355 RDT983336:RDT983355 RNP983336:RNP983355 RXL983336:RXL983355 SHH983336:SHH983355 SRD983336:SRD983355 TAZ983336:TAZ983355 TKV983336:TKV983355 TUR983336:TUR983355 UEN983336:UEN983355 UOJ983336:UOJ983355 UYF983336:UYF983355 VIB983336:VIB983355 VRX983336:VRX983355 WBT983336:WBT983355 WLP983336:WLP983355 WVL983336:WVL983355 JH65832:JH65851 TD65832:TD65851 ACZ65832:ACZ65851 AMV65832:AMV65851 AWR65832:AWR65851 BGN65832:BGN65851 BQJ65832:BQJ65851 CAF65832:CAF65851 CKB65832:CKB65851 CTX65832:CTX65851 DDT65832:DDT65851 DNP65832:DNP65851 DXL65832:DXL65851 EHH65832:EHH65851 ERD65832:ERD65851 FAZ65832:FAZ65851 FKV65832:FKV65851 FUR65832:FUR65851 GEN65832:GEN65851 GOJ65832:GOJ65851 GYF65832:GYF65851 HIB65832:HIB65851 HRX65832:HRX65851 IBT65832:IBT65851 ILP65832:ILP65851 IVL65832:IVL65851 JFH65832:JFH65851 JPD65832:JPD65851 JYZ65832:JYZ65851 KIV65832:KIV65851 KSR65832:KSR65851 LCN65832:LCN65851 LMJ65832:LMJ65851 LWF65832:LWF65851 MGB65832:MGB65851 MPX65832:MPX65851 MZT65832:MZT65851 NJP65832:NJP65851 NTL65832:NTL65851 ODH65832:ODH65851 OND65832:OND65851 OWZ65832:OWZ65851 PGV65832:PGV65851 PQR65832:PQR65851 QAN65832:QAN65851 QKJ65832:QKJ65851 QUF65832:QUF65851 REB65832:REB65851 RNX65832:RNX65851 RXT65832:RXT65851 SHP65832:SHP65851 SRL65832:SRL65851 TBH65832:TBH65851 TLD65832:TLD65851 TUZ65832:TUZ65851 UEV65832:UEV65851 UOR65832:UOR65851 UYN65832:UYN65851 VIJ65832:VIJ65851 VSF65832:VSF65851 WCB65832:WCB65851 WLX65832:WLX65851 WVT65832:WVT65851 JH131368:JH131387 TD131368:TD131387 ACZ131368:ACZ131387 AMV131368:AMV131387 AWR131368:AWR131387 BGN131368:BGN131387 BQJ131368:BQJ131387 CAF131368:CAF131387 CKB131368:CKB131387 CTX131368:CTX131387 DDT131368:DDT131387 DNP131368:DNP131387 DXL131368:DXL131387 EHH131368:EHH131387 ERD131368:ERD131387 FAZ131368:FAZ131387 FKV131368:FKV131387 FUR131368:FUR131387 GEN131368:GEN131387 GOJ131368:GOJ131387 GYF131368:GYF131387 HIB131368:HIB131387 HRX131368:HRX131387 IBT131368:IBT131387 ILP131368:ILP131387 IVL131368:IVL131387 JFH131368:JFH131387 JPD131368:JPD131387 JYZ131368:JYZ131387 KIV131368:KIV131387 KSR131368:KSR131387 LCN131368:LCN131387 LMJ131368:LMJ131387 LWF131368:LWF131387 MGB131368:MGB131387 MPX131368:MPX131387 MZT131368:MZT131387 NJP131368:NJP131387 NTL131368:NTL131387 ODH131368:ODH131387 OND131368:OND131387 OWZ131368:OWZ131387 PGV131368:PGV131387 PQR131368:PQR131387 QAN131368:QAN131387 QKJ131368:QKJ131387 QUF131368:QUF131387 REB131368:REB131387 RNX131368:RNX131387 RXT131368:RXT131387 SHP131368:SHP131387 SRL131368:SRL131387 TBH131368:TBH131387 TLD131368:TLD131387 TUZ131368:TUZ131387 UEV131368:UEV131387 UOR131368:UOR131387 UYN131368:UYN131387 VIJ131368:VIJ131387 VSF131368:VSF131387 WCB131368:WCB131387 WLX131368:WLX131387 WVT131368:WVT131387 JH196904:JH196923 TD196904:TD196923 ACZ196904:ACZ196923 AMV196904:AMV196923 AWR196904:AWR196923 BGN196904:BGN196923 BQJ196904:BQJ196923 CAF196904:CAF196923 CKB196904:CKB196923 CTX196904:CTX196923 DDT196904:DDT196923 DNP196904:DNP196923 DXL196904:DXL196923 EHH196904:EHH196923 ERD196904:ERD196923 FAZ196904:FAZ196923 FKV196904:FKV196923 FUR196904:FUR196923 GEN196904:GEN196923 GOJ196904:GOJ196923 GYF196904:GYF196923 HIB196904:HIB196923 HRX196904:HRX196923 IBT196904:IBT196923 ILP196904:ILP196923 IVL196904:IVL196923 JFH196904:JFH196923 JPD196904:JPD196923 JYZ196904:JYZ196923 KIV196904:KIV196923 KSR196904:KSR196923 LCN196904:LCN196923 LMJ196904:LMJ196923 LWF196904:LWF196923 MGB196904:MGB196923 MPX196904:MPX196923 MZT196904:MZT196923 NJP196904:NJP196923 NTL196904:NTL196923 ODH196904:ODH196923 OND196904:OND196923 OWZ196904:OWZ196923 PGV196904:PGV196923 PQR196904:PQR196923 QAN196904:QAN196923 QKJ196904:QKJ196923 QUF196904:QUF196923 REB196904:REB196923 RNX196904:RNX196923 RXT196904:RXT196923 SHP196904:SHP196923 SRL196904:SRL196923 TBH196904:TBH196923 TLD196904:TLD196923 TUZ196904:TUZ196923 UEV196904:UEV196923 UOR196904:UOR196923 UYN196904:UYN196923 VIJ196904:VIJ196923 VSF196904:VSF196923 WCB196904:WCB196923 WLX196904:WLX196923 WVT196904:WVT196923 JH262440:JH262459 TD262440:TD262459 ACZ262440:ACZ262459 AMV262440:AMV262459 AWR262440:AWR262459 BGN262440:BGN262459 BQJ262440:BQJ262459 CAF262440:CAF262459 CKB262440:CKB262459 CTX262440:CTX262459 DDT262440:DDT262459 DNP262440:DNP262459 DXL262440:DXL262459 EHH262440:EHH262459 ERD262440:ERD262459 FAZ262440:FAZ262459 FKV262440:FKV262459 FUR262440:FUR262459 GEN262440:GEN262459 GOJ262440:GOJ262459 GYF262440:GYF262459 HIB262440:HIB262459 HRX262440:HRX262459 IBT262440:IBT262459 ILP262440:ILP262459 IVL262440:IVL262459 JFH262440:JFH262459 JPD262440:JPD262459 JYZ262440:JYZ262459 KIV262440:KIV262459 KSR262440:KSR262459 LCN262440:LCN262459 LMJ262440:LMJ262459 LWF262440:LWF262459 MGB262440:MGB262459 MPX262440:MPX262459 MZT262440:MZT262459 NJP262440:NJP262459 NTL262440:NTL262459 ODH262440:ODH262459 OND262440:OND262459 OWZ262440:OWZ262459 PGV262440:PGV262459 PQR262440:PQR262459 QAN262440:QAN262459 QKJ262440:QKJ262459 QUF262440:QUF262459 REB262440:REB262459 RNX262440:RNX262459 RXT262440:RXT262459 SHP262440:SHP262459 SRL262440:SRL262459 TBH262440:TBH262459 TLD262440:TLD262459 TUZ262440:TUZ262459 UEV262440:UEV262459 UOR262440:UOR262459 UYN262440:UYN262459 VIJ262440:VIJ262459 VSF262440:VSF262459 WCB262440:WCB262459 WLX262440:WLX262459 WVT262440:WVT262459 JH327976:JH327995 TD327976:TD327995 ACZ327976:ACZ327995 AMV327976:AMV327995 AWR327976:AWR327995 BGN327976:BGN327995 BQJ327976:BQJ327995 CAF327976:CAF327995 CKB327976:CKB327995 CTX327976:CTX327995 DDT327976:DDT327995 DNP327976:DNP327995 DXL327976:DXL327995 EHH327976:EHH327995 ERD327976:ERD327995 FAZ327976:FAZ327995 FKV327976:FKV327995 FUR327976:FUR327995 GEN327976:GEN327995 GOJ327976:GOJ327995 GYF327976:GYF327995 HIB327976:HIB327995 HRX327976:HRX327995 IBT327976:IBT327995 ILP327976:ILP327995 IVL327976:IVL327995 JFH327976:JFH327995 JPD327976:JPD327995 JYZ327976:JYZ327995 KIV327976:KIV327995 KSR327976:KSR327995 LCN327976:LCN327995 LMJ327976:LMJ327995 LWF327976:LWF327995 MGB327976:MGB327995 MPX327976:MPX327995 MZT327976:MZT327995 NJP327976:NJP327995 NTL327976:NTL327995 ODH327976:ODH327995 OND327976:OND327995 OWZ327976:OWZ327995 PGV327976:PGV327995 PQR327976:PQR327995 QAN327976:QAN327995 QKJ327976:QKJ327995 QUF327976:QUF327995 REB327976:REB327995 RNX327976:RNX327995 RXT327976:RXT327995 SHP327976:SHP327995 SRL327976:SRL327995 TBH327976:TBH327995 TLD327976:TLD327995 TUZ327976:TUZ327995 UEV327976:UEV327995 UOR327976:UOR327995 UYN327976:UYN327995 VIJ327976:VIJ327995 VSF327976:VSF327995 WCB327976:WCB327995 WLX327976:WLX327995 WVT327976:WVT327995 JH393512:JH393531 TD393512:TD393531 ACZ393512:ACZ393531 AMV393512:AMV393531 AWR393512:AWR393531 BGN393512:BGN393531 BQJ393512:BQJ393531 CAF393512:CAF393531 CKB393512:CKB393531 CTX393512:CTX393531 DDT393512:DDT393531 DNP393512:DNP393531 DXL393512:DXL393531 EHH393512:EHH393531 ERD393512:ERD393531 FAZ393512:FAZ393531 FKV393512:FKV393531 FUR393512:FUR393531 GEN393512:GEN393531 GOJ393512:GOJ393531 GYF393512:GYF393531 HIB393512:HIB393531 HRX393512:HRX393531 IBT393512:IBT393531 ILP393512:ILP393531 IVL393512:IVL393531 JFH393512:JFH393531 JPD393512:JPD393531 JYZ393512:JYZ393531 KIV393512:KIV393531 KSR393512:KSR393531 LCN393512:LCN393531 LMJ393512:LMJ393531 LWF393512:LWF393531 MGB393512:MGB393531 MPX393512:MPX393531 MZT393512:MZT393531 NJP393512:NJP393531 NTL393512:NTL393531 ODH393512:ODH393531 OND393512:OND393531 OWZ393512:OWZ393531 PGV393512:PGV393531 PQR393512:PQR393531 QAN393512:QAN393531 QKJ393512:QKJ393531 QUF393512:QUF393531 REB393512:REB393531 RNX393512:RNX393531 RXT393512:RXT393531 SHP393512:SHP393531 SRL393512:SRL393531 TBH393512:TBH393531 TLD393512:TLD393531 TUZ393512:TUZ393531 UEV393512:UEV393531 UOR393512:UOR393531 UYN393512:UYN393531 VIJ393512:VIJ393531 VSF393512:VSF393531 WCB393512:WCB393531 WLX393512:WLX393531 WVT393512:WVT393531 JH459048:JH459067 TD459048:TD459067 ACZ459048:ACZ459067 AMV459048:AMV459067 AWR459048:AWR459067 BGN459048:BGN459067 BQJ459048:BQJ459067 CAF459048:CAF459067 CKB459048:CKB459067 CTX459048:CTX459067 DDT459048:DDT459067 DNP459048:DNP459067 DXL459048:DXL459067 EHH459048:EHH459067 ERD459048:ERD459067 FAZ459048:FAZ459067 FKV459048:FKV459067 FUR459048:FUR459067 GEN459048:GEN459067 GOJ459048:GOJ459067 GYF459048:GYF459067 HIB459048:HIB459067 HRX459048:HRX459067 IBT459048:IBT459067 ILP459048:ILP459067 IVL459048:IVL459067 JFH459048:JFH459067 JPD459048:JPD459067 JYZ459048:JYZ459067 KIV459048:KIV459067 KSR459048:KSR459067 LCN459048:LCN459067 LMJ459048:LMJ459067 LWF459048:LWF459067 MGB459048:MGB459067 MPX459048:MPX459067 MZT459048:MZT459067 NJP459048:NJP459067 NTL459048:NTL459067 ODH459048:ODH459067 OND459048:OND459067 OWZ459048:OWZ459067 PGV459048:PGV459067 PQR459048:PQR459067 QAN459048:QAN459067 QKJ459048:QKJ459067 QUF459048:QUF459067 REB459048:REB459067 RNX459048:RNX459067 RXT459048:RXT459067 SHP459048:SHP459067 SRL459048:SRL459067 TBH459048:TBH459067 TLD459048:TLD459067 TUZ459048:TUZ459067 UEV459048:UEV459067 UOR459048:UOR459067 UYN459048:UYN459067 VIJ459048:VIJ459067 VSF459048:VSF459067 WCB459048:WCB459067 WLX459048:WLX459067 WVT459048:WVT459067 JH524584:JH524603 TD524584:TD524603 ACZ524584:ACZ524603 AMV524584:AMV524603 AWR524584:AWR524603 BGN524584:BGN524603 BQJ524584:BQJ524603 CAF524584:CAF524603 CKB524584:CKB524603 CTX524584:CTX524603 DDT524584:DDT524603 DNP524584:DNP524603 DXL524584:DXL524603 EHH524584:EHH524603 ERD524584:ERD524603 FAZ524584:FAZ524603 FKV524584:FKV524603 FUR524584:FUR524603 GEN524584:GEN524603 GOJ524584:GOJ524603 GYF524584:GYF524603 HIB524584:HIB524603 HRX524584:HRX524603 IBT524584:IBT524603 ILP524584:ILP524603 IVL524584:IVL524603 JFH524584:JFH524603 JPD524584:JPD524603 JYZ524584:JYZ524603 KIV524584:KIV524603 KSR524584:KSR524603 LCN524584:LCN524603 LMJ524584:LMJ524603 LWF524584:LWF524603 MGB524584:MGB524603 MPX524584:MPX524603 MZT524584:MZT524603 NJP524584:NJP524603 NTL524584:NTL524603 ODH524584:ODH524603 OND524584:OND524603 OWZ524584:OWZ524603 PGV524584:PGV524603 PQR524584:PQR524603 QAN524584:QAN524603 QKJ524584:QKJ524603 QUF524584:QUF524603 REB524584:REB524603 RNX524584:RNX524603 RXT524584:RXT524603 SHP524584:SHP524603 SRL524584:SRL524603 TBH524584:TBH524603 TLD524584:TLD524603 TUZ524584:TUZ524603 UEV524584:UEV524603 UOR524584:UOR524603 UYN524584:UYN524603 VIJ524584:VIJ524603 VSF524584:VSF524603 WCB524584:WCB524603 WLX524584:WLX524603 WVT524584:WVT524603 JH590120:JH590139 TD590120:TD590139 ACZ590120:ACZ590139 AMV590120:AMV590139 AWR590120:AWR590139 BGN590120:BGN590139 BQJ590120:BQJ590139 CAF590120:CAF590139 CKB590120:CKB590139 CTX590120:CTX590139 DDT590120:DDT590139 DNP590120:DNP590139 DXL590120:DXL590139 EHH590120:EHH590139 ERD590120:ERD590139 FAZ590120:FAZ590139 FKV590120:FKV590139 FUR590120:FUR590139 GEN590120:GEN590139 GOJ590120:GOJ590139 GYF590120:GYF590139 HIB590120:HIB590139 HRX590120:HRX590139 IBT590120:IBT590139 ILP590120:ILP590139 IVL590120:IVL590139 JFH590120:JFH590139 JPD590120:JPD590139 JYZ590120:JYZ590139 KIV590120:KIV590139 KSR590120:KSR590139 LCN590120:LCN590139 LMJ590120:LMJ590139 LWF590120:LWF590139 MGB590120:MGB590139 MPX590120:MPX590139 MZT590120:MZT590139 NJP590120:NJP590139 NTL590120:NTL590139 ODH590120:ODH590139 OND590120:OND590139 OWZ590120:OWZ590139 PGV590120:PGV590139 PQR590120:PQR590139 QAN590120:QAN590139 QKJ590120:QKJ590139 QUF590120:QUF590139 REB590120:REB590139 RNX590120:RNX590139 RXT590120:RXT590139 SHP590120:SHP590139 SRL590120:SRL590139 TBH590120:TBH590139 TLD590120:TLD590139 TUZ590120:TUZ590139 UEV590120:UEV590139 UOR590120:UOR590139 UYN590120:UYN590139 VIJ590120:VIJ590139 VSF590120:VSF590139 WCB590120:WCB590139 WLX590120:WLX590139 WVT590120:WVT590139 JH655656:JH655675 TD655656:TD655675 ACZ655656:ACZ655675 AMV655656:AMV655675 AWR655656:AWR655675 BGN655656:BGN655675 BQJ655656:BQJ655675 CAF655656:CAF655675 CKB655656:CKB655675 CTX655656:CTX655675 DDT655656:DDT655675 DNP655656:DNP655675 DXL655656:DXL655675 EHH655656:EHH655675 ERD655656:ERD655675 FAZ655656:FAZ655675 FKV655656:FKV655675 FUR655656:FUR655675 GEN655656:GEN655675 GOJ655656:GOJ655675 GYF655656:GYF655675 HIB655656:HIB655675 HRX655656:HRX655675 IBT655656:IBT655675 ILP655656:ILP655675 IVL655656:IVL655675 JFH655656:JFH655675 JPD655656:JPD655675 JYZ655656:JYZ655675 KIV655656:KIV655675 KSR655656:KSR655675 LCN655656:LCN655675 LMJ655656:LMJ655675 LWF655656:LWF655675 MGB655656:MGB655675 MPX655656:MPX655675 MZT655656:MZT655675 NJP655656:NJP655675 NTL655656:NTL655675 ODH655656:ODH655675 OND655656:OND655675 OWZ655656:OWZ655675 PGV655656:PGV655675 PQR655656:PQR655675 QAN655656:QAN655675 QKJ655656:QKJ655675 QUF655656:QUF655675 REB655656:REB655675 RNX655656:RNX655675 RXT655656:RXT655675 SHP655656:SHP655675 SRL655656:SRL655675 TBH655656:TBH655675 TLD655656:TLD655675 TUZ655656:TUZ655675 UEV655656:UEV655675 UOR655656:UOR655675 UYN655656:UYN655675 VIJ655656:VIJ655675 VSF655656:VSF655675 WCB655656:WCB655675 WLX655656:WLX655675 WVT655656:WVT655675 JH721192:JH721211 TD721192:TD721211 ACZ721192:ACZ721211 AMV721192:AMV721211 AWR721192:AWR721211 BGN721192:BGN721211 BQJ721192:BQJ721211 CAF721192:CAF721211 CKB721192:CKB721211 CTX721192:CTX721211 DDT721192:DDT721211 DNP721192:DNP721211 DXL721192:DXL721211 EHH721192:EHH721211 ERD721192:ERD721211 FAZ721192:FAZ721211 FKV721192:FKV721211 FUR721192:FUR721211 GEN721192:GEN721211 GOJ721192:GOJ721211 GYF721192:GYF721211 HIB721192:HIB721211 HRX721192:HRX721211 IBT721192:IBT721211 ILP721192:ILP721211 IVL721192:IVL721211 JFH721192:JFH721211 JPD721192:JPD721211 JYZ721192:JYZ721211 KIV721192:KIV721211 KSR721192:KSR721211 LCN721192:LCN721211 LMJ721192:LMJ721211 LWF721192:LWF721211 MGB721192:MGB721211 MPX721192:MPX721211 MZT721192:MZT721211 NJP721192:NJP721211 NTL721192:NTL721211 ODH721192:ODH721211 OND721192:OND721211 OWZ721192:OWZ721211 PGV721192:PGV721211 PQR721192:PQR721211 QAN721192:QAN721211 QKJ721192:QKJ721211 QUF721192:QUF721211 REB721192:REB721211 RNX721192:RNX721211 RXT721192:RXT721211 SHP721192:SHP721211 SRL721192:SRL721211 TBH721192:TBH721211 TLD721192:TLD721211 TUZ721192:TUZ721211 UEV721192:UEV721211 UOR721192:UOR721211 UYN721192:UYN721211 VIJ721192:VIJ721211 VSF721192:VSF721211 WCB721192:WCB721211 WLX721192:WLX721211 WVT721192:WVT721211 JH786728:JH786747 TD786728:TD786747 ACZ786728:ACZ786747 AMV786728:AMV786747 AWR786728:AWR786747 BGN786728:BGN786747 BQJ786728:BQJ786747 CAF786728:CAF786747 CKB786728:CKB786747 CTX786728:CTX786747 DDT786728:DDT786747 DNP786728:DNP786747 DXL786728:DXL786747 EHH786728:EHH786747 ERD786728:ERD786747 FAZ786728:FAZ786747 FKV786728:FKV786747 FUR786728:FUR786747 GEN786728:GEN786747 GOJ786728:GOJ786747 GYF786728:GYF786747 HIB786728:HIB786747 HRX786728:HRX786747 IBT786728:IBT786747 ILP786728:ILP786747 IVL786728:IVL786747 JFH786728:JFH786747 JPD786728:JPD786747 JYZ786728:JYZ786747 KIV786728:KIV786747 KSR786728:KSR786747 LCN786728:LCN786747 LMJ786728:LMJ786747 LWF786728:LWF786747 MGB786728:MGB786747 MPX786728:MPX786747 MZT786728:MZT786747 NJP786728:NJP786747 NTL786728:NTL786747 ODH786728:ODH786747 OND786728:OND786747 OWZ786728:OWZ786747 PGV786728:PGV786747 PQR786728:PQR786747 QAN786728:QAN786747 QKJ786728:QKJ786747 QUF786728:QUF786747 REB786728:REB786747 RNX786728:RNX786747 RXT786728:RXT786747 SHP786728:SHP786747 SRL786728:SRL786747 TBH786728:TBH786747 TLD786728:TLD786747 TUZ786728:TUZ786747 UEV786728:UEV786747 UOR786728:UOR786747 UYN786728:UYN786747 VIJ786728:VIJ786747 VSF786728:VSF786747 WCB786728:WCB786747 WLX786728:WLX786747 WVT786728:WVT786747 JH852264:JH852283 TD852264:TD852283 ACZ852264:ACZ852283 AMV852264:AMV852283 AWR852264:AWR852283 BGN852264:BGN852283 BQJ852264:BQJ852283 CAF852264:CAF852283 CKB852264:CKB852283 CTX852264:CTX852283 DDT852264:DDT852283 DNP852264:DNP852283 DXL852264:DXL852283 EHH852264:EHH852283 ERD852264:ERD852283 FAZ852264:FAZ852283 FKV852264:FKV852283 FUR852264:FUR852283 GEN852264:GEN852283 GOJ852264:GOJ852283 GYF852264:GYF852283 HIB852264:HIB852283 HRX852264:HRX852283 IBT852264:IBT852283 ILP852264:ILP852283 IVL852264:IVL852283 JFH852264:JFH852283 JPD852264:JPD852283 JYZ852264:JYZ852283 KIV852264:KIV852283 KSR852264:KSR852283 LCN852264:LCN852283 LMJ852264:LMJ852283 LWF852264:LWF852283 MGB852264:MGB852283 MPX852264:MPX852283 MZT852264:MZT852283 NJP852264:NJP852283 NTL852264:NTL852283 ODH852264:ODH852283 OND852264:OND852283 OWZ852264:OWZ852283 PGV852264:PGV852283 PQR852264:PQR852283 QAN852264:QAN852283 QKJ852264:QKJ852283 QUF852264:QUF852283 REB852264:REB852283 RNX852264:RNX852283 RXT852264:RXT852283 SHP852264:SHP852283 SRL852264:SRL852283 TBH852264:TBH852283 TLD852264:TLD852283 TUZ852264:TUZ852283 UEV852264:UEV852283 UOR852264:UOR852283 UYN852264:UYN852283 VIJ852264:VIJ852283 VSF852264:VSF852283 WCB852264:WCB852283 WLX852264:WLX852283 WVT852264:WVT852283 JH917800:JH917819 TD917800:TD917819 ACZ917800:ACZ917819 AMV917800:AMV917819 AWR917800:AWR917819 BGN917800:BGN917819 BQJ917800:BQJ917819 CAF917800:CAF917819 CKB917800:CKB917819 CTX917800:CTX917819 DDT917800:DDT917819 DNP917800:DNP917819 DXL917800:DXL917819 EHH917800:EHH917819 ERD917800:ERD917819 FAZ917800:FAZ917819 FKV917800:FKV917819 FUR917800:FUR917819 GEN917800:GEN917819 GOJ917800:GOJ917819 GYF917800:GYF917819 HIB917800:HIB917819 HRX917800:HRX917819 IBT917800:IBT917819 ILP917800:ILP917819 IVL917800:IVL917819 JFH917800:JFH917819 JPD917800:JPD917819 JYZ917800:JYZ917819 KIV917800:KIV917819 KSR917800:KSR917819 LCN917800:LCN917819 LMJ917800:LMJ917819 LWF917800:LWF917819 MGB917800:MGB917819 MPX917800:MPX917819 MZT917800:MZT917819 NJP917800:NJP917819 NTL917800:NTL917819 ODH917800:ODH917819 OND917800:OND917819 OWZ917800:OWZ917819 PGV917800:PGV917819 PQR917800:PQR917819 QAN917800:QAN917819 QKJ917800:QKJ917819 QUF917800:QUF917819 REB917800:REB917819 RNX917800:RNX917819 RXT917800:RXT917819 SHP917800:SHP917819 SRL917800:SRL917819 TBH917800:TBH917819 TLD917800:TLD917819 TUZ917800:TUZ917819 UEV917800:UEV917819 UOR917800:UOR917819 UYN917800:UYN917819 VIJ917800:VIJ917819 VSF917800:VSF917819 WCB917800:WCB917819 WLX917800:WLX917819 WVT917800:WVT917819 JH983336:JH983355 TD983336:TD983355 ACZ983336:ACZ983355 AMV983336:AMV983355 AWR983336:AWR983355 BGN983336:BGN983355 BQJ983336:BQJ983355 CAF983336:CAF983355 CKB983336:CKB983355 CTX983336:CTX983355 DDT983336:DDT983355 DNP983336:DNP983355 DXL983336:DXL983355 EHH983336:EHH983355 ERD983336:ERD983355 FAZ983336:FAZ983355 FKV983336:FKV983355 FUR983336:FUR983355 GEN983336:GEN983355 GOJ983336:GOJ983355 GYF983336:GYF983355 HIB983336:HIB983355 HRX983336:HRX983355 IBT983336:IBT983355 ILP983336:ILP983355 IVL983336:IVL983355 JFH983336:JFH983355 JPD983336:JPD983355 JYZ983336:JYZ983355 KIV983336:KIV983355 KSR983336:KSR983355 LCN983336:LCN983355 LMJ983336:LMJ983355 LWF983336:LWF983355 MGB983336:MGB983355 MPX983336:MPX983355 MZT983336:MZT983355 NJP983336:NJP983355 NTL983336:NTL983355 ODH983336:ODH983355 OND983336:OND983355 OWZ983336:OWZ983355 PGV983336:PGV983355 PQR983336:PQR983355 QAN983336:QAN983355 QKJ983336:QKJ983355 QUF983336:QUF983355 REB983336:REB983355 RNX983336:RNX983355 RXT983336:RXT983355 SHP983336:SHP983355 SRL983336:SRL983355 TBH983336:TBH983355 TLD983336:TLD983355 TUZ983336:TUZ983355 UEV983336:UEV983355 UOR983336:UOR983355 UYN983336:UYN983355 VIJ983336:VIJ983355 VSF983336:VSF983355 WCB983336:WCB983355 WLX983336:WLX983355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158:P340 SX35:SX321 ACT35:ACT321 AMP35:AMP321 AWL35:AWL321 BGH35:BGH321 BQD35:BQD321 BZZ35:BZZ321 CJV35:CJV321 CTR35:CTR321 DDN35:DDN321 DNJ35:DNJ321 DXF35:DXF321 EHB35:EHB321 EQX35:EQX321 FAT35:FAT321 FKP35:FKP321 FUL35:FUL321 GEH35:GEH321 GOD35:GOD321 GXZ35:GXZ321 HHV35:HHV321 HRR35:HRR321 IBN35:IBN321 ILJ35:ILJ321 IVF35:IVF321 JFB35:JFB321 JOX35:JOX321 JYT35:JYT321 KIP35:KIP321 KSL35:KSL321 LCH35:LCH321 LMD35:LMD321 LVZ35:LVZ321 MFV35:MFV321 MPR35:MPR321 MZN35:MZN321 NJJ35:NJJ321 NTF35:NTF321 ODB35:ODB321 OMX35:OMX321 OWT35:OWT321 PGP35:PGP321 PQL35:PQL321 QAH35:QAH321 QKD35:QKD321 QTZ35:QTZ321 RDV35:RDV321 RNR35:RNR321 RXN35:RXN321 SHJ35:SHJ321 SRF35:SRF321 TBB35:TBB321 TKX35:TKX321 TUT35:TUT321 UEP35:UEP321 UOL35:UOL321 UYH35:UYH321 VID35:VID321 VRZ35:VRZ321 WBV35:WBV321 WLR35:WLR321 WVN35:WVN321 JE35:JE321 TA35:TA321 ACW35:ACW321 AMS35:AMS321 AWO35:AWO321 BGK35:BGK321 BQG35:BQG321 CAC35:CAC321 CJY35:CJY321 CTU35:CTU321 DDQ35:DDQ321 DNM35:DNM321 DXI35:DXI321 EHE35:EHE321 ERA35:ERA321 FAW35:FAW321 FKS35:FKS321 FUO35:FUO321 GEK35:GEK321 GOG35:GOG321 GYC35:GYC321 HHY35:HHY321 HRU35:HRU321 IBQ35:IBQ321 ILM35:ILM321 IVI35:IVI321 JFE35:JFE321 JPA35:JPA321 JYW35:JYW321 KIS35:KIS321 KSO35:KSO321 LCK35:LCK321 LMG35:LMG321 LWC35:LWC321 MFY35:MFY321 MPU35:MPU321 MZQ35:MZQ321 NJM35:NJM321 NTI35:NTI321 ODE35:ODE321 ONA35:ONA321 OWW35:OWW321 PGS35:PGS321 PQO35:PQO321 QAK35:QAK321 QKG35:QKG321 QUC35:QUC321 RDY35:RDY321 RNU35:RNU321 RXQ35:RXQ321 SHM35:SHM321 SRI35:SRI321 TBE35:TBE321 TLA35:TLA321 TUW35:TUW321 UES35:UES321 UOO35:UOO321 UYK35:UYK321 VIG35:VIG321 VSC35:VSC321 WBY35:WBY321 WLU35:WLU321 WVQ35:WVQ321 IZ35:IZ321 SV35:SV321 ACR35:ACR321 AMN35:AMN321 AWJ35:AWJ321 BGF35:BGF321 BQB35:BQB321 BZX35:BZX321 CJT35:CJT321 CTP35:CTP321 DDL35:DDL321 DNH35:DNH321 DXD35:DXD321 EGZ35:EGZ321 EQV35:EQV321 FAR35:FAR321 FKN35:FKN321 FUJ35:FUJ321 GEF35:GEF321 GOB35:GOB321 GXX35:GXX321 HHT35:HHT321 HRP35:HRP321 IBL35:IBL321 ILH35:ILH321 IVD35:IVD321 JEZ35:JEZ321 JOV35:JOV321 JYR35:JYR321 KIN35:KIN321 KSJ35:KSJ321 LCF35:LCF321 LMB35:LMB321 LVX35:LVX321 MFT35:MFT321 MPP35:MPP321 MZL35:MZL321 NJH35:NJH321 NTD35:NTD321 OCZ35:OCZ321 OMV35:OMV321 OWR35:OWR321 PGN35:PGN321 PQJ35:PQJ321 QAF35:QAF321 QKB35:QKB321 QTX35:QTX321 RDT35:RDT321 RNP35:RNP321 RXL35:RXL321 SHH35:SHH321 SRD35:SRD321 TAZ35:TAZ321 TKV35:TKV321 TUR35:TUR321 UEN35:UEN321 UOJ35:UOJ321 UYF35:UYF321 VIB35:VIB321 VRX35:VRX321 WBT35:WBT321 WLP35:WLP321 WVL35:WVL321 JH35:JH321 TD35:TD321 ACZ35:ACZ321 AMV35:AMV321 AWR35:AWR321 BGN35:BGN321 BQJ35:BQJ321 CAF35:CAF321 CKB35:CKB321 CTX35:CTX321 DDT35:DDT321 DNP35:DNP321 DXL35:DXL321 EHH35:EHH321 ERD35:ERD321 FAZ35:FAZ321 FKV35:FKV321 FUR35:FUR321 GEN35:GEN321 GOJ35:GOJ321 GYF35:GYF321 HIB35:HIB321 HRX35:HRX321 IBT35:IBT321 ILP35:ILP321 IVL35:IVL321 JFH35:JFH321 JPD35:JPD321 JYZ35:JYZ321 KIV35:KIV321 KSR35:KSR321 LCN35:LCN321 LMJ35:LMJ321 LWF35:LWF321 MGB35:MGB321 MPX35:MPX321 MZT35:MZT321 NJP35:NJP321 NTL35:NTL321 ODH35:ODH321 OND35:OND321 OWZ35:OWZ321 PGV35:PGV321 PQR35:PQR321 QAN35:QAN321 QKJ35:QKJ321 QUF35:QUF321 REB35:REB321 RNX35:RNX321 RXT35:RXT321 SHP35:SHP321 SRL35:SRL321 TBH35:TBH321 TLD35:TLD321 TUZ35:TUZ321 UEV35:UEV321 UOR35:UOR321 UYN35:UYN321 VIJ35:VIJ321 VSF35:VSF321 WCB35:WCB321 WLX35:WLX321 WVT35:WVT321 JB35:JB321 N14:N340 P70:P154" xr:uid="{2A8380C4-E72C-4E87-899B-DD3966EAACEA}">
      <formula1>"$/GJ/Day, $/GJ"</formula1>
    </dataValidation>
    <dataValidation type="list" allowBlank="1" showInputMessage="1" showErrorMessage="1" sqref="WVB983336:WVB983355 D65832:D65851 IP65832:IP65851 SL65832:SL65851 ACH65832:ACH65851 AMD65832:AMD65851 AVZ65832:AVZ65851 BFV65832:BFV65851 BPR65832:BPR65851 BZN65832:BZN65851 CJJ65832:CJJ65851 CTF65832:CTF65851 DDB65832:DDB65851 DMX65832:DMX65851 DWT65832:DWT65851 EGP65832:EGP65851 EQL65832:EQL65851 FAH65832:FAH65851 FKD65832:FKD65851 FTZ65832:FTZ65851 GDV65832:GDV65851 GNR65832:GNR65851 GXN65832:GXN65851 HHJ65832:HHJ65851 HRF65832:HRF65851 IBB65832:IBB65851 IKX65832:IKX65851 IUT65832:IUT65851 JEP65832:JEP65851 JOL65832:JOL65851 JYH65832:JYH65851 KID65832:KID65851 KRZ65832:KRZ65851 LBV65832:LBV65851 LLR65832:LLR65851 LVN65832:LVN65851 MFJ65832:MFJ65851 MPF65832:MPF65851 MZB65832:MZB65851 NIX65832:NIX65851 NST65832:NST65851 OCP65832:OCP65851 OML65832:OML65851 OWH65832:OWH65851 PGD65832:PGD65851 PPZ65832:PPZ65851 PZV65832:PZV65851 QJR65832:QJR65851 QTN65832:QTN65851 RDJ65832:RDJ65851 RNF65832:RNF65851 RXB65832:RXB65851 SGX65832:SGX65851 SQT65832:SQT65851 TAP65832:TAP65851 TKL65832:TKL65851 TUH65832:TUH65851 UED65832:UED65851 UNZ65832:UNZ65851 UXV65832:UXV65851 VHR65832:VHR65851 VRN65832:VRN65851 WBJ65832:WBJ65851 WLF65832:WLF65851 WVB65832:WVB65851 D131368:D131387 IP131368:IP131387 SL131368:SL131387 ACH131368:ACH131387 AMD131368:AMD131387 AVZ131368:AVZ131387 BFV131368:BFV131387 BPR131368:BPR131387 BZN131368:BZN131387 CJJ131368:CJJ131387 CTF131368:CTF131387 DDB131368:DDB131387 DMX131368:DMX131387 DWT131368:DWT131387 EGP131368:EGP131387 EQL131368:EQL131387 FAH131368:FAH131387 FKD131368:FKD131387 FTZ131368:FTZ131387 GDV131368:GDV131387 GNR131368:GNR131387 GXN131368:GXN131387 HHJ131368:HHJ131387 HRF131368:HRF131387 IBB131368:IBB131387 IKX131368:IKX131387 IUT131368:IUT131387 JEP131368:JEP131387 JOL131368:JOL131387 JYH131368:JYH131387 KID131368:KID131387 KRZ131368:KRZ131387 LBV131368:LBV131387 LLR131368:LLR131387 LVN131368:LVN131387 MFJ131368:MFJ131387 MPF131368:MPF131387 MZB131368:MZB131387 NIX131368:NIX131387 NST131368:NST131387 OCP131368:OCP131387 OML131368:OML131387 OWH131368:OWH131387 PGD131368:PGD131387 PPZ131368:PPZ131387 PZV131368:PZV131387 QJR131368:QJR131387 QTN131368:QTN131387 RDJ131368:RDJ131387 RNF131368:RNF131387 RXB131368:RXB131387 SGX131368:SGX131387 SQT131368:SQT131387 TAP131368:TAP131387 TKL131368:TKL131387 TUH131368:TUH131387 UED131368:UED131387 UNZ131368:UNZ131387 UXV131368:UXV131387 VHR131368:VHR131387 VRN131368:VRN131387 WBJ131368:WBJ131387 WLF131368:WLF131387 WVB131368:WVB131387 D196904:D196923 IP196904:IP196923 SL196904:SL196923 ACH196904:ACH196923 AMD196904:AMD196923 AVZ196904:AVZ196923 BFV196904:BFV196923 BPR196904:BPR196923 BZN196904:BZN196923 CJJ196904:CJJ196923 CTF196904:CTF196923 DDB196904:DDB196923 DMX196904:DMX196923 DWT196904:DWT196923 EGP196904:EGP196923 EQL196904:EQL196923 FAH196904:FAH196923 FKD196904:FKD196923 FTZ196904:FTZ196923 GDV196904:GDV196923 GNR196904:GNR196923 GXN196904:GXN196923 HHJ196904:HHJ196923 HRF196904:HRF196923 IBB196904:IBB196923 IKX196904:IKX196923 IUT196904:IUT196923 JEP196904:JEP196923 JOL196904:JOL196923 JYH196904:JYH196923 KID196904:KID196923 KRZ196904:KRZ196923 LBV196904:LBV196923 LLR196904:LLR196923 LVN196904:LVN196923 MFJ196904:MFJ196923 MPF196904:MPF196923 MZB196904:MZB196923 NIX196904:NIX196923 NST196904:NST196923 OCP196904:OCP196923 OML196904:OML196923 OWH196904:OWH196923 PGD196904:PGD196923 PPZ196904:PPZ196923 PZV196904:PZV196923 QJR196904:QJR196923 QTN196904:QTN196923 RDJ196904:RDJ196923 RNF196904:RNF196923 RXB196904:RXB196923 SGX196904:SGX196923 SQT196904:SQT196923 TAP196904:TAP196923 TKL196904:TKL196923 TUH196904:TUH196923 UED196904:UED196923 UNZ196904:UNZ196923 UXV196904:UXV196923 VHR196904:VHR196923 VRN196904:VRN196923 WBJ196904:WBJ196923 WLF196904:WLF196923 WVB196904:WVB196923 D262440:D262459 IP262440:IP262459 SL262440:SL262459 ACH262440:ACH262459 AMD262440:AMD262459 AVZ262440:AVZ262459 BFV262440:BFV262459 BPR262440:BPR262459 BZN262440:BZN262459 CJJ262440:CJJ262459 CTF262440:CTF262459 DDB262440:DDB262459 DMX262440:DMX262459 DWT262440:DWT262459 EGP262440:EGP262459 EQL262440:EQL262459 FAH262440:FAH262459 FKD262440:FKD262459 FTZ262440:FTZ262459 GDV262440:GDV262459 GNR262440:GNR262459 GXN262440:GXN262459 HHJ262440:HHJ262459 HRF262440:HRF262459 IBB262440:IBB262459 IKX262440:IKX262459 IUT262440:IUT262459 JEP262440:JEP262459 JOL262440:JOL262459 JYH262440:JYH262459 KID262440:KID262459 KRZ262440:KRZ262459 LBV262440:LBV262459 LLR262440:LLR262459 LVN262440:LVN262459 MFJ262440:MFJ262459 MPF262440:MPF262459 MZB262440:MZB262459 NIX262440:NIX262459 NST262440:NST262459 OCP262440:OCP262459 OML262440:OML262459 OWH262440:OWH262459 PGD262440:PGD262459 PPZ262440:PPZ262459 PZV262440:PZV262459 QJR262440:QJR262459 QTN262440:QTN262459 RDJ262440:RDJ262459 RNF262440:RNF262459 RXB262440:RXB262459 SGX262440:SGX262459 SQT262440:SQT262459 TAP262440:TAP262459 TKL262440:TKL262459 TUH262440:TUH262459 UED262440:UED262459 UNZ262440:UNZ262459 UXV262440:UXV262459 VHR262440:VHR262459 VRN262440:VRN262459 WBJ262440:WBJ262459 WLF262440:WLF262459 WVB262440:WVB262459 D327976:D327995 IP327976:IP327995 SL327976:SL327995 ACH327976:ACH327995 AMD327976:AMD327995 AVZ327976:AVZ327995 BFV327976:BFV327995 BPR327976:BPR327995 BZN327976:BZN327995 CJJ327976:CJJ327995 CTF327976:CTF327995 DDB327976:DDB327995 DMX327976:DMX327995 DWT327976:DWT327995 EGP327976:EGP327995 EQL327976:EQL327995 FAH327976:FAH327995 FKD327976:FKD327995 FTZ327976:FTZ327995 GDV327976:GDV327995 GNR327976:GNR327995 GXN327976:GXN327995 HHJ327976:HHJ327995 HRF327976:HRF327995 IBB327976:IBB327995 IKX327976:IKX327995 IUT327976:IUT327995 JEP327976:JEP327995 JOL327976:JOL327995 JYH327976:JYH327995 KID327976:KID327995 KRZ327976:KRZ327995 LBV327976:LBV327995 LLR327976:LLR327995 LVN327976:LVN327995 MFJ327976:MFJ327995 MPF327976:MPF327995 MZB327976:MZB327995 NIX327976:NIX327995 NST327976:NST327995 OCP327976:OCP327995 OML327976:OML327995 OWH327976:OWH327995 PGD327976:PGD327995 PPZ327976:PPZ327995 PZV327976:PZV327995 QJR327976:QJR327995 QTN327976:QTN327995 RDJ327976:RDJ327995 RNF327976:RNF327995 RXB327976:RXB327995 SGX327976:SGX327995 SQT327976:SQT327995 TAP327976:TAP327995 TKL327976:TKL327995 TUH327976:TUH327995 UED327976:UED327995 UNZ327976:UNZ327995 UXV327976:UXV327995 VHR327976:VHR327995 VRN327976:VRN327995 WBJ327976:WBJ327995 WLF327976:WLF327995 WVB327976:WVB327995 D393512:D393531 IP393512:IP393531 SL393512:SL393531 ACH393512:ACH393531 AMD393512:AMD393531 AVZ393512:AVZ393531 BFV393512:BFV393531 BPR393512:BPR393531 BZN393512:BZN393531 CJJ393512:CJJ393531 CTF393512:CTF393531 DDB393512:DDB393531 DMX393512:DMX393531 DWT393512:DWT393531 EGP393512:EGP393531 EQL393512:EQL393531 FAH393512:FAH393531 FKD393512:FKD393531 FTZ393512:FTZ393531 GDV393512:GDV393531 GNR393512:GNR393531 GXN393512:GXN393531 HHJ393512:HHJ393531 HRF393512:HRF393531 IBB393512:IBB393531 IKX393512:IKX393531 IUT393512:IUT393531 JEP393512:JEP393531 JOL393512:JOL393531 JYH393512:JYH393531 KID393512:KID393531 KRZ393512:KRZ393531 LBV393512:LBV393531 LLR393512:LLR393531 LVN393512:LVN393531 MFJ393512:MFJ393531 MPF393512:MPF393531 MZB393512:MZB393531 NIX393512:NIX393531 NST393512:NST393531 OCP393512:OCP393531 OML393512:OML393531 OWH393512:OWH393531 PGD393512:PGD393531 PPZ393512:PPZ393531 PZV393512:PZV393531 QJR393512:QJR393531 QTN393512:QTN393531 RDJ393512:RDJ393531 RNF393512:RNF393531 RXB393512:RXB393531 SGX393512:SGX393531 SQT393512:SQT393531 TAP393512:TAP393531 TKL393512:TKL393531 TUH393512:TUH393531 UED393512:UED393531 UNZ393512:UNZ393531 UXV393512:UXV393531 VHR393512:VHR393531 VRN393512:VRN393531 WBJ393512:WBJ393531 WLF393512:WLF393531 WVB393512:WVB393531 D459048:D459067 IP459048:IP459067 SL459048:SL459067 ACH459048:ACH459067 AMD459048:AMD459067 AVZ459048:AVZ459067 BFV459048:BFV459067 BPR459048:BPR459067 BZN459048:BZN459067 CJJ459048:CJJ459067 CTF459048:CTF459067 DDB459048:DDB459067 DMX459048:DMX459067 DWT459048:DWT459067 EGP459048:EGP459067 EQL459048:EQL459067 FAH459048:FAH459067 FKD459048:FKD459067 FTZ459048:FTZ459067 GDV459048:GDV459067 GNR459048:GNR459067 GXN459048:GXN459067 HHJ459048:HHJ459067 HRF459048:HRF459067 IBB459048:IBB459067 IKX459048:IKX459067 IUT459048:IUT459067 JEP459048:JEP459067 JOL459048:JOL459067 JYH459048:JYH459067 KID459048:KID459067 KRZ459048:KRZ459067 LBV459048:LBV459067 LLR459048:LLR459067 LVN459048:LVN459067 MFJ459048:MFJ459067 MPF459048:MPF459067 MZB459048:MZB459067 NIX459048:NIX459067 NST459048:NST459067 OCP459048:OCP459067 OML459048:OML459067 OWH459048:OWH459067 PGD459048:PGD459067 PPZ459048:PPZ459067 PZV459048:PZV459067 QJR459048:QJR459067 QTN459048:QTN459067 RDJ459048:RDJ459067 RNF459048:RNF459067 RXB459048:RXB459067 SGX459048:SGX459067 SQT459048:SQT459067 TAP459048:TAP459067 TKL459048:TKL459067 TUH459048:TUH459067 UED459048:UED459067 UNZ459048:UNZ459067 UXV459048:UXV459067 VHR459048:VHR459067 VRN459048:VRN459067 WBJ459048:WBJ459067 WLF459048:WLF459067 WVB459048:WVB459067 D524584:D524603 IP524584:IP524603 SL524584:SL524603 ACH524584:ACH524603 AMD524584:AMD524603 AVZ524584:AVZ524603 BFV524584:BFV524603 BPR524584:BPR524603 BZN524584:BZN524603 CJJ524584:CJJ524603 CTF524584:CTF524603 DDB524584:DDB524603 DMX524584:DMX524603 DWT524584:DWT524603 EGP524584:EGP524603 EQL524584:EQL524603 FAH524584:FAH524603 FKD524584:FKD524603 FTZ524584:FTZ524603 GDV524584:GDV524603 GNR524584:GNR524603 GXN524584:GXN524603 HHJ524584:HHJ524603 HRF524584:HRF524603 IBB524584:IBB524603 IKX524584:IKX524603 IUT524584:IUT524603 JEP524584:JEP524603 JOL524584:JOL524603 JYH524584:JYH524603 KID524584:KID524603 KRZ524584:KRZ524603 LBV524584:LBV524603 LLR524584:LLR524603 LVN524584:LVN524603 MFJ524584:MFJ524603 MPF524584:MPF524603 MZB524584:MZB524603 NIX524584:NIX524603 NST524584:NST524603 OCP524584:OCP524603 OML524584:OML524603 OWH524584:OWH524603 PGD524584:PGD524603 PPZ524584:PPZ524603 PZV524584:PZV524603 QJR524584:QJR524603 QTN524584:QTN524603 RDJ524584:RDJ524603 RNF524584:RNF524603 RXB524584:RXB524603 SGX524584:SGX524603 SQT524584:SQT524603 TAP524584:TAP524603 TKL524584:TKL524603 TUH524584:TUH524603 UED524584:UED524603 UNZ524584:UNZ524603 UXV524584:UXV524603 VHR524584:VHR524603 VRN524584:VRN524603 WBJ524584:WBJ524603 WLF524584:WLF524603 WVB524584:WVB524603 D590120:D590139 IP590120:IP590139 SL590120:SL590139 ACH590120:ACH590139 AMD590120:AMD590139 AVZ590120:AVZ590139 BFV590120:BFV590139 BPR590120:BPR590139 BZN590120:BZN590139 CJJ590120:CJJ590139 CTF590120:CTF590139 DDB590120:DDB590139 DMX590120:DMX590139 DWT590120:DWT590139 EGP590120:EGP590139 EQL590120:EQL590139 FAH590120:FAH590139 FKD590120:FKD590139 FTZ590120:FTZ590139 GDV590120:GDV590139 GNR590120:GNR590139 GXN590120:GXN590139 HHJ590120:HHJ590139 HRF590120:HRF590139 IBB590120:IBB590139 IKX590120:IKX590139 IUT590120:IUT590139 JEP590120:JEP590139 JOL590120:JOL590139 JYH590120:JYH590139 KID590120:KID590139 KRZ590120:KRZ590139 LBV590120:LBV590139 LLR590120:LLR590139 LVN590120:LVN590139 MFJ590120:MFJ590139 MPF590120:MPF590139 MZB590120:MZB590139 NIX590120:NIX590139 NST590120:NST590139 OCP590120:OCP590139 OML590120:OML590139 OWH590120:OWH590139 PGD590120:PGD590139 PPZ590120:PPZ590139 PZV590120:PZV590139 QJR590120:QJR590139 QTN590120:QTN590139 RDJ590120:RDJ590139 RNF590120:RNF590139 RXB590120:RXB590139 SGX590120:SGX590139 SQT590120:SQT590139 TAP590120:TAP590139 TKL590120:TKL590139 TUH590120:TUH590139 UED590120:UED590139 UNZ590120:UNZ590139 UXV590120:UXV590139 VHR590120:VHR590139 VRN590120:VRN590139 WBJ590120:WBJ590139 WLF590120:WLF590139 WVB590120:WVB590139 D655656:D655675 IP655656:IP655675 SL655656:SL655675 ACH655656:ACH655675 AMD655656:AMD655675 AVZ655656:AVZ655675 BFV655656:BFV655675 BPR655656:BPR655675 BZN655656:BZN655675 CJJ655656:CJJ655675 CTF655656:CTF655675 DDB655656:DDB655675 DMX655656:DMX655675 DWT655656:DWT655675 EGP655656:EGP655675 EQL655656:EQL655675 FAH655656:FAH655675 FKD655656:FKD655675 FTZ655656:FTZ655675 GDV655656:GDV655675 GNR655656:GNR655675 GXN655656:GXN655675 HHJ655656:HHJ655675 HRF655656:HRF655675 IBB655656:IBB655675 IKX655656:IKX655675 IUT655656:IUT655675 JEP655656:JEP655675 JOL655656:JOL655675 JYH655656:JYH655675 KID655656:KID655675 KRZ655656:KRZ655675 LBV655656:LBV655675 LLR655656:LLR655675 LVN655656:LVN655675 MFJ655656:MFJ655675 MPF655656:MPF655675 MZB655656:MZB655675 NIX655656:NIX655675 NST655656:NST655675 OCP655656:OCP655675 OML655656:OML655675 OWH655656:OWH655675 PGD655656:PGD655675 PPZ655656:PPZ655675 PZV655656:PZV655675 QJR655656:QJR655675 QTN655656:QTN655675 RDJ655656:RDJ655675 RNF655656:RNF655675 RXB655656:RXB655675 SGX655656:SGX655675 SQT655656:SQT655675 TAP655656:TAP655675 TKL655656:TKL655675 TUH655656:TUH655675 UED655656:UED655675 UNZ655656:UNZ655675 UXV655656:UXV655675 VHR655656:VHR655675 VRN655656:VRN655675 WBJ655656:WBJ655675 WLF655656:WLF655675 WVB655656:WVB655675 D721192:D721211 IP721192:IP721211 SL721192:SL721211 ACH721192:ACH721211 AMD721192:AMD721211 AVZ721192:AVZ721211 BFV721192:BFV721211 BPR721192:BPR721211 BZN721192:BZN721211 CJJ721192:CJJ721211 CTF721192:CTF721211 DDB721192:DDB721211 DMX721192:DMX721211 DWT721192:DWT721211 EGP721192:EGP721211 EQL721192:EQL721211 FAH721192:FAH721211 FKD721192:FKD721211 FTZ721192:FTZ721211 GDV721192:GDV721211 GNR721192:GNR721211 GXN721192:GXN721211 HHJ721192:HHJ721211 HRF721192:HRF721211 IBB721192:IBB721211 IKX721192:IKX721211 IUT721192:IUT721211 JEP721192:JEP721211 JOL721192:JOL721211 JYH721192:JYH721211 KID721192:KID721211 KRZ721192:KRZ721211 LBV721192:LBV721211 LLR721192:LLR721211 LVN721192:LVN721211 MFJ721192:MFJ721211 MPF721192:MPF721211 MZB721192:MZB721211 NIX721192:NIX721211 NST721192:NST721211 OCP721192:OCP721211 OML721192:OML721211 OWH721192:OWH721211 PGD721192:PGD721211 PPZ721192:PPZ721211 PZV721192:PZV721211 QJR721192:QJR721211 QTN721192:QTN721211 RDJ721192:RDJ721211 RNF721192:RNF721211 RXB721192:RXB721211 SGX721192:SGX721211 SQT721192:SQT721211 TAP721192:TAP721211 TKL721192:TKL721211 TUH721192:TUH721211 UED721192:UED721211 UNZ721192:UNZ721211 UXV721192:UXV721211 VHR721192:VHR721211 VRN721192:VRN721211 WBJ721192:WBJ721211 WLF721192:WLF721211 WVB721192:WVB721211 D786728:D786747 IP786728:IP786747 SL786728:SL786747 ACH786728:ACH786747 AMD786728:AMD786747 AVZ786728:AVZ786747 BFV786728:BFV786747 BPR786728:BPR786747 BZN786728:BZN786747 CJJ786728:CJJ786747 CTF786728:CTF786747 DDB786728:DDB786747 DMX786728:DMX786747 DWT786728:DWT786747 EGP786728:EGP786747 EQL786728:EQL786747 FAH786728:FAH786747 FKD786728:FKD786747 FTZ786728:FTZ786747 GDV786728:GDV786747 GNR786728:GNR786747 GXN786728:GXN786747 HHJ786728:HHJ786747 HRF786728:HRF786747 IBB786728:IBB786747 IKX786728:IKX786747 IUT786728:IUT786747 JEP786728:JEP786747 JOL786728:JOL786747 JYH786728:JYH786747 KID786728:KID786747 KRZ786728:KRZ786747 LBV786728:LBV786747 LLR786728:LLR786747 LVN786728:LVN786747 MFJ786728:MFJ786747 MPF786728:MPF786747 MZB786728:MZB786747 NIX786728:NIX786747 NST786728:NST786747 OCP786728:OCP786747 OML786728:OML786747 OWH786728:OWH786747 PGD786728:PGD786747 PPZ786728:PPZ786747 PZV786728:PZV786747 QJR786728:QJR786747 QTN786728:QTN786747 RDJ786728:RDJ786747 RNF786728:RNF786747 RXB786728:RXB786747 SGX786728:SGX786747 SQT786728:SQT786747 TAP786728:TAP786747 TKL786728:TKL786747 TUH786728:TUH786747 UED786728:UED786747 UNZ786728:UNZ786747 UXV786728:UXV786747 VHR786728:VHR786747 VRN786728:VRN786747 WBJ786728:WBJ786747 WLF786728:WLF786747 WVB786728:WVB786747 D852264:D852283 IP852264:IP852283 SL852264:SL852283 ACH852264:ACH852283 AMD852264:AMD852283 AVZ852264:AVZ852283 BFV852264:BFV852283 BPR852264:BPR852283 BZN852264:BZN852283 CJJ852264:CJJ852283 CTF852264:CTF852283 DDB852264:DDB852283 DMX852264:DMX852283 DWT852264:DWT852283 EGP852264:EGP852283 EQL852264:EQL852283 FAH852264:FAH852283 FKD852264:FKD852283 FTZ852264:FTZ852283 GDV852264:GDV852283 GNR852264:GNR852283 GXN852264:GXN852283 HHJ852264:HHJ852283 HRF852264:HRF852283 IBB852264:IBB852283 IKX852264:IKX852283 IUT852264:IUT852283 JEP852264:JEP852283 JOL852264:JOL852283 JYH852264:JYH852283 KID852264:KID852283 KRZ852264:KRZ852283 LBV852264:LBV852283 LLR852264:LLR852283 LVN852264:LVN852283 MFJ852264:MFJ852283 MPF852264:MPF852283 MZB852264:MZB852283 NIX852264:NIX852283 NST852264:NST852283 OCP852264:OCP852283 OML852264:OML852283 OWH852264:OWH852283 PGD852264:PGD852283 PPZ852264:PPZ852283 PZV852264:PZV852283 QJR852264:QJR852283 QTN852264:QTN852283 RDJ852264:RDJ852283 RNF852264:RNF852283 RXB852264:RXB852283 SGX852264:SGX852283 SQT852264:SQT852283 TAP852264:TAP852283 TKL852264:TKL852283 TUH852264:TUH852283 UED852264:UED852283 UNZ852264:UNZ852283 UXV852264:UXV852283 VHR852264:VHR852283 VRN852264:VRN852283 WBJ852264:WBJ852283 WLF852264:WLF852283 WVB852264:WVB852283 D917800:D917819 IP917800:IP917819 SL917800:SL917819 ACH917800:ACH917819 AMD917800:AMD917819 AVZ917800:AVZ917819 BFV917800:BFV917819 BPR917800:BPR917819 BZN917800:BZN917819 CJJ917800:CJJ917819 CTF917800:CTF917819 DDB917800:DDB917819 DMX917800:DMX917819 DWT917800:DWT917819 EGP917800:EGP917819 EQL917800:EQL917819 FAH917800:FAH917819 FKD917800:FKD917819 FTZ917800:FTZ917819 GDV917800:GDV917819 GNR917800:GNR917819 GXN917800:GXN917819 HHJ917800:HHJ917819 HRF917800:HRF917819 IBB917800:IBB917819 IKX917800:IKX917819 IUT917800:IUT917819 JEP917800:JEP917819 JOL917800:JOL917819 JYH917800:JYH917819 KID917800:KID917819 KRZ917800:KRZ917819 LBV917800:LBV917819 LLR917800:LLR917819 LVN917800:LVN917819 MFJ917800:MFJ917819 MPF917800:MPF917819 MZB917800:MZB917819 NIX917800:NIX917819 NST917800:NST917819 OCP917800:OCP917819 OML917800:OML917819 OWH917800:OWH917819 PGD917800:PGD917819 PPZ917800:PPZ917819 PZV917800:PZV917819 QJR917800:QJR917819 QTN917800:QTN917819 RDJ917800:RDJ917819 RNF917800:RNF917819 RXB917800:RXB917819 SGX917800:SGX917819 SQT917800:SQT917819 TAP917800:TAP917819 TKL917800:TKL917819 TUH917800:TUH917819 UED917800:UED917819 UNZ917800:UNZ917819 UXV917800:UXV917819 VHR917800:VHR917819 VRN917800:VRN917819 WBJ917800:WBJ917819 WLF917800:WLF917819 WVB917800:WVB917819 D983336:D983355 IP983336:IP983355 SL983336:SL983355 ACH983336:ACH983355 AMD983336:AMD983355 AVZ983336:AVZ983355 BFV983336:BFV983355 BPR983336:BPR983355 BZN983336:BZN983355 CJJ983336:CJJ983355 CTF983336:CTF983355 DDB983336:DDB983355 DMX983336:DMX983355 DWT983336:DWT983355 EGP983336:EGP983355 EQL983336:EQL983355 FAH983336:FAH983355 FKD983336:FKD983355 FTZ983336:FTZ983355 GDV983336:GDV983355 GNR983336:GNR983355 GXN983336:GXN983355 HHJ983336:HHJ983355 HRF983336:HRF983355 IBB983336:IBB983355 IKX983336:IKX983355 IUT983336:IUT983355 JEP983336:JEP983355 JOL983336:JOL983355 JYH983336:JYH983355 KID983336:KID983355 KRZ983336:KRZ983355 LBV983336:LBV983355 LLR983336:LLR983355 LVN983336:LVN983355 MFJ983336:MFJ983355 MPF983336:MPF983355 MZB983336:MZB983355 NIX983336:NIX983355 NST983336:NST983355 OCP983336:OCP983355 OML983336:OML983355 OWH983336:OWH983355 PGD983336:PGD983355 PPZ983336:PPZ983355 PZV983336:PZV983355 QJR983336:QJR983355 QTN983336:QTN983355 RDJ983336:RDJ983355 RNF983336:RNF983355 RXB983336:RXB983355 SGX983336:SGX983355 SQT983336:SQT983355 TAP983336:TAP983355 TKL983336:TKL983355 TUH983336:TUH983355 UED983336:UED983355 UNZ983336:UNZ983355 UXV983336:UXV983355 VHR983336:VHR983355 VRN983336:VRN983355 WBJ983336:WBJ983355 WLF983336:WLF983355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321 SL35:SL321 ACH35:ACH321 AMD35:AMD321 AVZ35:AVZ321 BFV35:BFV321 BPR35:BPR321 BZN35:BZN321 CJJ35:CJJ321 CTF35:CTF321 DDB35:DDB321 DMX35:DMX321 DWT35:DWT321 EGP35:EGP321 EQL35:EQL321 FAH35:FAH321 FKD35:FKD321 FTZ35:FTZ321 GDV35:GDV321 GNR35:GNR321 GXN35:GXN321 HHJ35:HHJ321 HRF35:HRF321 IBB35:IBB321 IKX35:IKX321 IUT35:IUT321 JEP35:JEP321 JOL35:JOL321 JYH35:JYH321 KID35:KID321 KRZ35:KRZ321 LBV35:LBV321 LLR35:LLR321 LVN35:LVN321 MFJ35:MFJ321 MPF35:MPF321 MZB35:MZB321 NIX35:NIX321 NST35:NST321 OCP35:OCP321 OML35:OML321 OWH35:OWH321 PGD35:PGD321 PPZ35:PPZ321 PZV35:PZV321 QJR35:QJR321 QTN35:QTN321 RDJ35:RDJ321 RNF35:RNF321 RXB35:RXB321 SGX35:SGX321 SQT35:SQT321 TAP35:TAP321 TKL35:TKL321 TUH35:TUH321 UED35:UED321 UNZ35:UNZ321 UXV35:UXV321 VHR35:VHR321 VRN35:VRN321 WBJ35:WBJ321 WLF35:WLF321 WVB35:WVB321"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40"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Chotima Micallef</cp:lastModifiedBy>
  <dcterms:created xsi:type="dcterms:W3CDTF">2023-08-17T06:17:31Z</dcterms:created>
  <dcterms:modified xsi:type="dcterms:W3CDTF">2024-12-01T23:45:45Z</dcterms:modified>
</cp:coreProperties>
</file>