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08-Commercial\02-COMMERCIAL WORKING FOLDERS\09-Licences and Regulatory\AER\Part 18A Standard Terms Disclosure\2024\APP\Draft\"/>
    </mc:Choice>
  </mc:AlternateContent>
  <xr:revisionPtr revIDLastSave="0" documentId="13_ncr:1_{F1E9A876-A552-4616-BFCD-3F4EA9BA04BB}" xr6:coauthVersionLast="47" xr6:coauthVersionMax="47" xr10:uidLastSave="{00000000-0000-0000-0000-000000000000}"/>
  <bookViews>
    <workbookView xWindow="-120" yWindow="-120" windowWidth="38550" windowHeight="19215" tabRatio="601"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1" i="7" l="1"/>
  <c r="M176" i="7"/>
  <c r="M333" i="7"/>
  <c r="M328" i="7"/>
  <c r="M119" i="7"/>
  <c r="O324" i="7" l="1"/>
  <c r="M317" i="7"/>
  <c r="M311" i="7"/>
  <c r="M300" i="7" l="1"/>
  <c r="M295" i="7"/>
  <c r="M280" i="7"/>
  <c r="M279" i="7"/>
  <c r="M274" i="7"/>
  <c r="O270" i="7" l="1"/>
  <c r="M254" i="7"/>
  <c r="O250" i="7" l="1"/>
  <c r="M237" i="7"/>
  <c r="M218" i="7" l="1"/>
  <c r="M211" i="7"/>
  <c r="M192" i="7"/>
  <c r="M175" i="7"/>
  <c r="J173" i="7"/>
  <c r="M170" i="7"/>
  <c r="J151" i="7" l="1"/>
  <c r="J150" i="7"/>
  <c r="J152" i="7" s="1"/>
  <c r="J153" i="7" s="1"/>
  <c r="M131" i="7" l="1"/>
  <c r="M125" i="7"/>
  <c r="O115" i="7"/>
  <c r="M100" i="7"/>
  <c r="M83" i="7" l="1"/>
  <c r="M73" i="7"/>
  <c r="M62" i="7"/>
  <c r="M61" i="7"/>
  <c r="M52" i="7"/>
  <c r="M41" i="7"/>
  <c r="M36" i="7"/>
  <c r="M14" i="7" l="1"/>
</calcChain>
</file>

<file path=xl/sharedStrings.xml><?xml version="1.0" encoding="utf-8"?>
<sst xmlns="http://schemas.openxmlformats.org/spreadsheetml/2006/main" count="3317" uniqueCount="289">
  <si>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</si>
  <si>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</si>
  <si>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</si>
  <si>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</si>
  <si>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</si>
  <si>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</si>
  <si>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</si>
  <si>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</si>
  <si>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</si>
  <si>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</si>
  <si>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</si>
  <si>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</si>
  <si>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</si>
  <si>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</si>
  <si>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</si>
  <si>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</si>
  <si>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</si>
  <si>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</si>
  <si>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</si>
  <si>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</si>
  <si>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</si>
  <si>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</si>
  <si>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</si>
  <si>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</si>
  <si>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</si>
  <si>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</si>
  <si>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</si>
  <si>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</si>
  <si>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</si>
  <si>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</si>
  <si>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</si>
  <si>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</si>
  <si>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</si>
  <si>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</si>
  <si>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</si>
  <si>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</si>
  <si>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</si>
  <si>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</si>
  <si>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</si>
  <si>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</si>
  <si>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</si>
  <si>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</si>
  <si>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</si>
  <si>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</si>
  <si>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</si>
  <si>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</si>
  <si>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</si>
  <si>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</si>
  <si>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</si>
  <si>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</si>
  <si>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</si>
  <si>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</si>
  <si>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</si>
  <si>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</si>
  <si>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</si>
  <si>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</si>
  <si>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</si>
  <si>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</si>
  <si>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</si>
  <si>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</si>
  <si>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</si>
  <si>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</si>
  <si>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</si>
  <si>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</si>
  <si>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</si>
  <si>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</si>
  <si>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</si>
  <si>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</si>
  <si>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</si>
  <si>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</si>
  <si>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</si>
  <si>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</si>
  <si>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</si>
  <si>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</si>
  <si>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</si>
  <si>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</si>
  <si>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</si>
  <si>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</si>
  <si>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</si>
  <si>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</si>
  <si>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</si>
  <si>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</si>
  <si>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</si>
  <si>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</si>
  <si>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</si>
  <si>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</si>
  <si>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</si>
  <si>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</si>
  <si>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</si>
  <si>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</si>
  <si>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</si>
  <si>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</si>
  <si>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</si>
  <si>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</si>
  <si>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</si>
  <si>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</si>
  <si>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</si>
  <si>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</si>
  <si>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</si>
  <si>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</si>
  <si>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</si>
  <si>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</si>
  <si>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</si>
  <si>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</si>
  <si>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</si>
  <si>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</si>
  <si>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</si>
  <si>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</si>
  <si>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</si>
  <si>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</si>
  <si>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</si>
  <si>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</si>
  <si>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</si>
  <si>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</si>
  <si>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</si>
  <si>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</si>
  <si>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</si>
  <si>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</si>
  <si>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</si>
  <si>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</si>
  <si>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</si>
  <si>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</si>
  <si>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</si>
  <si>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</si>
  <si>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</si>
  <si>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</si>
  <si>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</si>
  <si>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</si>
  <si>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</si>
  <si>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</si>
  <si>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</si>
  <si>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</si>
  <si>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</si>
  <si>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</si>
  <si>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</si>
  <si>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</si>
  <si>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</si>
  <si>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</si>
  <si>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</si>
  <si>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</si>
  <si>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</si>
  <si>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</si>
  <si>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</si>
  <si>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</si>
  <si>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</si>
  <si>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</si>
  <si>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</si>
  <si>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</si>
  <si>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</si>
  <si>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</si>
  <si>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</si>
  <si>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</si>
  <si>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</si>
  <si>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</si>
  <si>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</si>
  <si>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</si>
  <si>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</si>
  <si>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Original price: $420 per GJ/day per annum; Conversion: Original price/365</t>
  </si>
  <si>
    <t>Yes</t>
  </si>
  <si>
    <t>IGSF04</t>
  </si>
  <si>
    <t>Original price: $366.45 per GJ/day per annum; Conversion: Original price/365</t>
  </si>
  <si>
    <t>As at 1 Jul 2019. Escalated on each 1 Jan, starting with the first escalation on 1 Jan 2020, using September quarter CPI weighted average of 8 capital cities</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</si>
  <si>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</si>
  <si>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</si>
  <si>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</si>
  <si>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</si>
  <si>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</si>
  <si>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</si>
  <si>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</si>
  <si>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</si>
  <si>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</si>
  <si>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</si>
  <si>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</si>
  <si>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</si>
  <si>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</si>
  <si>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</si>
  <si>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</si>
  <si>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</si>
  <si>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</si>
  <si>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</si>
  <si>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1/04/2020*</t>
  </si>
  <si>
    <t xml:space="preserve">Not applicable </t>
  </si>
  <si>
    <t xml:space="preserve">*In relation to column G - the service was provided prior to 1 April 2020, however the capacity was varied. </t>
  </si>
  <si>
    <t>*In relation to column G - the service was provided prior to 1 April 2020, however the capacity and pricing was varied.</t>
  </si>
  <si>
    <t>Withdeawal from SEA Gas (firm capacity)</t>
  </si>
  <si>
    <t>IGSF06</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</si>
  <si>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</si>
  <si>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</si>
  <si>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</si>
  <si>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</si>
  <si>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</si>
  <si>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</si>
  <si>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</si>
  <si>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</si>
  <si>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</si>
  <si>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</si>
  <si>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</si>
  <si>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</si>
  <si>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</si>
  <si>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</si>
  <si>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</si>
  <si>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</si>
  <si>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</si>
  <si>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</si>
  <si>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</si>
  <si>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</si>
  <si>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</si>
  <si>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</si>
  <si>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</si>
  <si>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</si>
  <si>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</si>
  <si>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</si>
  <si>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</si>
  <si>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</si>
  <si>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</si>
  <si>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</si>
  <si>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</si>
  <si>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</si>
  <si>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</si>
  <si>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</si>
  <si>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</si>
  <si>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</si>
  <si>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</si>
  <si>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</si>
  <si>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</si>
  <si>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</si>
  <si>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</si>
  <si>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</si>
  <si>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</si>
  <si>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</si>
  <si>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</si>
  <si>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</si>
  <si>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</si>
  <si>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</si>
  <si>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</si>
  <si>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</si>
  <si>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</si>
  <si>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</si>
  <si>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</si>
  <si>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</si>
  <si>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</si>
  <si>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</si>
  <si>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</si>
  <si>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</si>
  <si>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</si>
  <si>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</si>
  <si>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</si>
  <si>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</si>
  <si>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</si>
  <si>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</si>
  <si>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</si>
  <si>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</si>
  <si>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</si>
  <si>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</si>
  <si>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</si>
  <si>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</si>
  <si>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</si>
  <si>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</si>
  <si>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</si>
  <si>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</si>
  <si>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to which the actual prices payable information above is current: </t>
    </r>
    <r>
      <rPr>
        <sz val="12"/>
        <rFont val="Arial"/>
        <family val="2"/>
      </rPr>
      <t>until an agreement is varied, or changes otherwise arise in respect of the details set out above (e.g. exercise of options).</t>
    </r>
  </si>
  <si>
    <r>
      <t xml:space="preserve">Information replaces an earlier version: </t>
    </r>
    <r>
      <rPr>
        <sz val="12"/>
        <rFont val="Arial"/>
        <family val="2"/>
      </rPr>
      <t>Yes</t>
    </r>
  </si>
  <si>
    <t>1/01/2024*</t>
  </si>
  <si>
    <t>*Service was provided prior to 1 January 2024, but the contracted quantity, which has now expired, was different from the quantity set out in column J.</t>
  </si>
  <si>
    <t>As at 1 Jan 2023. Escalated on each 1 Jan, starting with the first escalation on 1 Jan 2024, using September quarter CPI weighted average of 8 capital cities</t>
  </si>
  <si>
    <t>1/06/2023 to 31/12/2023
and
1/05/2024 to 31/12/2024*</t>
  </si>
  <si>
    <t>*No services are provided during the period from 1 January 2024 to 30 April 2024 (inclusive). Please note that the end date for the no service period may vary.</t>
  </si>
  <si>
    <t>As above
In relation to column V - 'other' selected as this item reflects the price for an actual service provided</t>
  </si>
  <si>
    <t>1/05/2024 to 31/12/2024*</t>
  </si>
  <si>
    <t>*No services are provided during the period from 1 January 2024 to 30 April 2024 (inclusive). Please note that the end date for the no service period may vary. 
* Service was provided prior to 1 January 2024 but the pricing was varied.</t>
  </si>
  <si>
    <t>Original price: $327 per GJ/day per annum; Conversion: Original price/365</t>
  </si>
  <si>
    <t>Original price: $30.92 per GJ/day per annum; Conversion: Original price/365</t>
  </si>
  <si>
    <t>Withdrawal from SEA Gas for Injection into Reservoir (actual usage)</t>
  </si>
  <si>
    <t>As of 1 Oct 2015. Escalated on each 1 Jan, starting with the first escalation on 1 Jan 2016, using September quarter CPI weighted average of 8 capital cities</t>
  </si>
  <si>
    <t>As of 1 Jul 2017. Escalated on each 1 Jan, starting with the first escalation on 1 Jan 2018, using September quarter CPI weighted average of 8 capital cities</t>
  </si>
  <si>
    <t>As of 1 Jan 2018. Escalated on each 1 Jan, starting with the first escalation on 1 Jan 2019, using September quarter CPI weighted average of 8 capital cities</t>
  </si>
  <si>
    <t>As of 1 Jan 2015. Escalated on each 1 Jan, starting with the first escalation on 1 Jan 2016, using September quarter CPI weighted average of 8 capital cities</t>
  </si>
  <si>
    <t>As of 1 Jan 2020. Escalated on each 1 Jan, starting with the first escalation on 1 Jan 2021, using September quarter CPI weighted average of 8 capital cities.</t>
  </si>
  <si>
    <t>As of 1 Jan 2023. Escalated on each 1 Jan, starting with the first escalation on 1 Jan 2024, using September quarter CPI weighted average of 8 capital cities</t>
  </si>
  <si>
    <t>As of 1 Jul 2019. Escalated on each 1 Jan, starting with the first escalation on 1 Jan 2020, using September quarter CPI weighted average of 8 capital cities</t>
  </si>
  <si>
    <t>Original price is as of 1 Jul 2017. Escalated on each 1 Jan, starting with the first escalation on 1 Jan 2018, using September quarter CPI weighted average of 8 capital cities</t>
  </si>
  <si>
    <t>Original price is as of 1 Jul 2023. Escalated on each 1 Jan, starting with the first escalation on 1 Jan 2024, using September quarter CPI weighted average of 8 capital cities</t>
  </si>
  <si>
    <t>As of 1 Jul 2022. Escalated on each 1 Jan, starting with the first escalation on 1 Jan 2023, using September quarter CPI weighted average of 8 capital cities</t>
  </si>
  <si>
    <t>As of 1 Jul 2020. Escalated on each 1 Jan, starting with the first escalation on 1 Jan 2021, using September quarter CPI weighted average of 8 capital cities</t>
  </si>
  <si>
    <t>As of 1 Jul 2020. Escalated on each 1 Jan, starting with the first escalation on 1 Jan 2021, using Sep quarter CPI weighted average of 8 capital cities</t>
  </si>
  <si>
    <t>Original price is as of 1 Jul 2022. Escalated on each 1 Jan, starting with the first escalation on 1 Jan 2023, using September quarter CPI weighted average of 8 capital cities</t>
  </si>
  <si>
    <t>IGSF15</t>
  </si>
  <si>
    <t>Original price is as of 1 Jan 2024. Escalated on each 1 Jan, starting with the first escalation on 1 Jan 2025, using September quarter CPI weighted average of 8 capital cities until 31 Dec 2037. From 1 Jan 2038, the price escalation mechanism is the same as above unless the CPI increase is greater than 3%, in which case, escalation is based on 0.8 times the change in the September quarter CPI weighted average of 8 capital cities.</t>
  </si>
  <si>
    <r>
      <t>Date of publication / last update:</t>
    </r>
    <r>
      <rPr>
        <sz val="12"/>
        <rFont val="Arial"/>
        <family val="2"/>
      </rPr>
      <t xml:space="preserve"> 23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</si>
</sst>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
      <sz val="10"/>
      <color theme="1"/>
      <name val="Arial"/>
      <family val="2"/>
    </font>
    <font>
      <sz val="10"/>
      <color rgb="FF0070C0"/>
      <name val="Arial"/>
      <family val="2"/>
    </font>
  </fonts>
  <fills count="10">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164" fontId="2" fillId="0" borderId="0" applyFont="0" applyFill="0" applyBorder="0" applyAlignment="0" applyProtection="0"/>
  </cellStyleXfs>
  <cellXfs count="181">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0" fontId="8" fillId="9" borderId="0" xfId="2" applyFont="1" applyFill="1" applyAlignment="1" applyProtection="1">
      <alignment horizontal="center"/>
      <protection locked="0"/>
    </xf>
    <xf numFmtId="0" fontId="8" fillId="9" borderId="0" xfId="2" applyFont="1" applyFill="1" applyProtection="1">
      <protection locked="0"/>
    </xf>
    <xf numFmtId="49" fontId="2" fillId="7" borderId="30" xfId="6" applyNumberFormat="1" applyFont="1" applyFill="1" applyBorder="1" applyAlignment="1" applyProtection="1">
      <alignment horizontal="left"/>
      <protection locked="0"/>
    </xf>
    <xf numFmtId="49" fontId="12" fillId="7" borderId="22"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right"/>
      <protection locked="0"/>
    </xf>
    <xf numFmtId="49" fontId="13" fillId="7" borderId="19" xfId="6" applyNumberFormat="1" applyFont="1" applyFill="1" applyBorder="1" applyAlignment="1" applyProtection="1">
      <alignment horizontal="right"/>
      <protection locked="0"/>
    </xf>
    <xf numFmtId="14" fontId="13" fillId="7" borderId="31" xfId="6" applyNumberFormat="1" applyFont="1" applyFill="1" applyBorder="1" applyAlignment="1" applyProtection="1">
      <alignment horizontal="right"/>
      <protection locked="0"/>
    </xf>
    <xf numFmtId="14" fontId="13" fillId="7" borderId="1" xfId="6" applyNumberFormat="1" applyFont="1" applyFill="1" applyBorder="1" applyAlignment="1" applyProtection="1">
      <alignment horizontal="right"/>
      <protection locked="0"/>
    </xf>
    <xf numFmtId="49" fontId="13" fillId="7" borderId="29" xfId="6" applyNumberFormat="1" applyFont="1" applyFill="1" applyBorder="1" applyAlignment="1" applyProtection="1">
      <alignment horizontal="center" wrapText="1"/>
      <protection locked="0"/>
    </xf>
    <xf numFmtId="49" fontId="13" fillId="8" borderId="18" xfId="6" applyNumberFormat="1" applyFont="1" applyFill="1" applyBorder="1" applyAlignment="1" applyProtection="1">
      <alignment horizontal="right"/>
      <protection locked="0"/>
    </xf>
    <xf numFmtId="49" fontId="13" fillId="8" borderId="1" xfId="6" applyNumberFormat="1" applyFont="1" applyFill="1" applyBorder="1" applyAlignment="1" applyProtection="1">
      <alignment horizontal="right"/>
      <protection locked="0"/>
    </xf>
    <xf numFmtId="49" fontId="13" fillId="8" borderId="20" xfId="6" applyNumberFormat="1" applyFont="1" applyFill="1" applyBorder="1" applyAlignment="1" applyProtection="1">
      <alignment horizontal="left"/>
      <protection locked="0"/>
    </xf>
    <xf numFmtId="49" fontId="13" fillId="8" borderId="19" xfId="6" applyNumberFormat="1" applyFont="1" applyFill="1" applyBorder="1" applyAlignment="1" applyProtection="1">
      <alignment horizontal="right"/>
      <protection locked="0"/>
    </xf>
    <xf numFmtId="14" fontId="13" fillId="8" borderId="1"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center" wrapText="1"/>
      <protection locked="0"/>
    </xf>
    <xf numFmtId="49" fontId="2" fillId="7" borderId="33"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protection locked="0"/>
    </xf>
    <xf numFmtId="14" fontId="2" fillId="7" borderId="18"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wrapText="1"/>
      <protection locked="0"/>
    </xf>
    <xf numFmtId="165" fontId="2" fillId="7" borderId="18" xfId="6" applyNumberFormat="1" applyFont="1" applyFill="1" applyBorder="1" applyAlignment="1" applyProtection="1">
      <alignment horizontal="right" wrapText="1"/>
      <protection locked="0"/>
    </xf>
    <xf numFmtId="49" fontId="2" fillId="7" borderId="18" xfId="6" applyNumberFormat="1" applyFont="1" applyFill="1" applyBorder="1" applyAlignment="1" applyProtection="1">
      <alignment horizontal="center" wrapText="1"/>
      <protection locked="0"/>
    </xf>
    <xf numFmtId="49" fontId="2" fillId="7" borderId="34" xfId="6" applyNumberFormat="1" applyFont="1" applyFill="1" applyBorder="1" applyAlignment="1" applyProtection="1">
      <alignment horizontal="left"/>
      <protection locked="0"/>
    </xf>
    <xf numFmtId="49" fontId="13" fillId="8" borderId="16" xfId="6" applyNumberFormat="1" applyFont="1" applyFill="1" applyBorder="1" applyAlignment="1" applyProtection="1">
      <alignment horizontal="right"/>
      <protection locked="0"/>
    </xf>
    <xf numFmtId="49" fontId="13" fillId="8" borderId="15" xfId="6" applyNumberFormat="1" applyFont="1" applyFill="1" applyBorder="1" applyAlignment="1" applyProtection="1">
      <alignment horizontal="left"/>
      <protection locked="0"/>
    </xf>
    <xf numFmtId="49" fontId="13" fillId="7" borderId="24"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right"/>
      <protection locked="0"/>
    </xf>
    <xf numFmtId="14" fontId="13" fillId="7" borderId="26"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center" wrapText="1"/>
      <protection locked="0"/>
    </xf>
    <xf numFmtId="49" fontId="2" fillId="7" borderId="26" xfId="6" applyNumberFormat="1" applyFont="1" applyFill="1" applyBorder="1" applyAlignment="1" applyProtection="1">
      <alignment horizontal="right"/>
      <protection locked="0"/>
    </xf>
    <xf numFmtId="14" fontId="2" fillId="7" borderId="26" xfId="6" applyNumberFormat="1" applyFont="1" applyFill="1" applyBorder="1" applyAlignment="1" applyProtection="1">
      <alignment horizontal="right"/>
      <protection locked="0"/>
    </xf>
    <xf numFmtId="49" fontId="2" fillId="7" borderId="26" xfId="6" applyNumberFormat="1" applyFont="1" applyFill="1" applyBorder="1" applyAlignment="1" applyProtection="1">
      <alignment horizontal="right" wrapText="1"/>
      <protection locked="0"/>
    </xf>
    <xf numFmtId="165" fontId="2" fillId="7" borderId="26" xfId="6" applyNumberFormat="1" applyFont="1" applyFill="1" applyBorder="1" applyAlignment="1" applyProtection="1">
      <alignment horizontal="right" wrapText="1"/>
      <protection locked="0"/>
    </xf>
    <xf numFmtId="49" fontId="2" fillId="7" borderId="25" xfId="6" applyNumberFormat="1" applyFont="1" applyFill="1" applyBorder="1" applyAlignment="1" applyProtection="1">
      <alignment horizontal="left"/>
      <protection locked="0"/>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xf numFmtId="49" fontId="2" fillId="8" borderId="18" xfId="6" applyNumberFormat="1" applyFont="1" applyFill="1" applyBorder="1" applyAlignment="1" applyProtection="1">
      <alignment horizontal="center" vertical="center" wrapText="1"/>
      <protection locked="0"/>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2" fillId="7" borderId="29" xfId="6" applyNumberFormat="1" applyFont="1" applyFill="1" applyBorder="1" applyAlignment="1" applyProtection="1">
      <alignment horizontal="center" vertical="center" wrapText="1"/>
      <protection locked="0"/>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52475" cy="900113"/>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381"/>
  <sheetViews>
    <sheetView tabSelected="1" topLeftCell="A11" zoomScale="80" zoomScaleNormal="80" workbookViewId="0">
      <pane xSplit="4" ySplit="3" topLeftCell="E14" activePane="bottomRight" state="frozen"/>
      <selection activeCell="A11" sqref="A11"/>
      <selection pane="topRight" activeCell="E11" sqref="E11"/>
      <selection pane="bottomLeft" activeCell="A14" sqref="A14"/>
      <selection pane="bottomRight" activeCell="D358" sqref="D358"/>
    </sheetView>
  </sheetViews>
  <sheetFormatPr defaultRowHeight="12.75" x14ac:dyDescent="0.2"/>
  <cols>
    <col min="1" max="1" width="11.85546875" style="2" customWidth="1"/>
    <col min="2" max="3" width="23.140625" style="2" customWidth="1"/>
    <col min="4" max="4" width="62.28515625" style="2" bestFit="1" customWidth="1"/>
    <col min="5" max="5" width="27.42578125" style="2" customWidth="1"/>
    <col min="6" max="6" width="27.85546875" style="2" customWidth="1"/>
    <col min="7" max="8" width="22" style="2" customWidth="1"/>
    <col min="9" max="9" width="23.5703125" style="2" customWidth="1"/>
    <col min="10" max="10" width="25.28515625" style="2" customWidth="1"/>
    <col min="11" max="11" width="15.85546875" style="2" customWidth="1"/>
    <col min="12" max="12" width="24.85546875" style="2" customWidth="1"/>
    <col min="13" max="13" width="20.5703125" style="2" customWidth="1"/>
    <col min="14" max="14" width="15.140625" style="2" customWidth="1"/>
    <col min="15" max="15" width="22.5703125" style="2" customWidth="1"/>
    <col min="16" max="16" width="19.5703125" style="2" customWidth="1"/>
    <col min="17" max="17" width="69.7109375" style="2" bestFit="1" customWidth="1"/>
    <col min="18" max="18" width="147.85546875" style="2" bestFit="1" customWidth="1"/>
    <col min="19" max="19" width="51.7109375" style="2" customWidth="1"/>
    <col min="20" max="20" width="39.140625" style="2" customWidth="1"/>
    <col min="21" max="22" width="25.85546875" style="2" customWidth="1"/>
    <col min="23" max="23" width="251" style="21" bestFit="1" customWidth="1"/>
    <col min="24" max="24" width="15.85546875" style="2" customWidth="1"/>
    <col min="25" max="34" width="8.7109375" style="2"/>
    <col min="35" max="45" width="9.140625" style="2" bestFit="1" customWidth="1"/>
    <col min="46" max="46" width="11.140625" style="2" customWidth="1"/>
    <col min="47" max="58" width="9.140625" style="2" bestFit="1" customWidth="1"/>
    <col min="59" max="59" width="10.42578125" style="2" bestFit="1" customWidth="1"/>
    <col min="60" max="70" width="9.140625" style="2" bestFit="1" customWidth="1"/>
    <col min="71" max="71" width="46.85546875" style="2" customWidth="1"/>
    <col min="72" max="72" width="36" style="2" customWidth="1"/>
    <col min="73" max="246" width="8.7109375" style="2"/>
    <col min="247" max="247" width="11.85546875" style="2" customWidth="1"/>
    <col min="248" max="249" width="23.140625" style="2" customWidth="1"/>
    <col min="250" max="250" width="34.85546875" style="2" customWidth="1"/>
    <col min="251" max="251" width="27.42578125" style="2" customWidth="1"/>
    <col min="252" max="252" width="27.85546875" style="2" customWidth="1"/>
    <col min="253" max="255" width="22" style="2" customWidth="1"/>
    <col min="256" max="256" width="33.140625" style="2" customWidth="1"/>
    <col min="257" max="257" width="15.85546875" style="2" customWidth="1"/>
    <col min="258" max="258" width="24.85546875" style="2" customWidth="1"/>
    <col min="259" max="259" width="15.85546875" style="2" customWidth="1"/>
    <col min="260" max="260" width="15.140625" style="2" customWidth="1"/>
    <col min="261" max="261" width="12.140625" style="2" customWidth="1"/>
    <col min="262" max="262" width="14.5703125" style="2" customWidth="1"/>
    <col min="263" max="263" width="13.85546875" style="2" customWidth="1"/>
    <col min="264" max="265" width="15.42578125" style="2" customWidth="1"/>
    <col min="266" max="266" width="14.140625" style="2" customWidth="1"/>
    <col min="267" max="267" width="15.140625" style="2" customWidth="1"/>
    <col min="268" max="268" width="14.85546875" style="2" customWidth="1"/>
    <col min="269" max="269" width="15.5703125" style="2" customWidth="1"/>
    <col min="270" max="280" width="15.85546875" style="2" customWidth="1"/>
    <col min="281" max="301" width="8.7109375" style="2"/>
    <col min="302" max="302" width="11.140625" style="2" customWidth="1"/>
    <col min="303" max="314" width="8.7109375" style="2"/>
    <col min="315" max="315" width="10.42578125" style="2" bestFit="1" customWidth="1"/>
    <col min="316" max="326" width="8.7109375" style="2"/>
    <col min="327" max="327" width="46.85546875" style="2" customWidth="1"/>
    <col min="328" max="328" width="36" style="2" customWidth="1"/>
    <col min="329" max="502" width="8.7109375" style="2"/>
    <col min="503" max="503" width="11.85546875" style="2" customWidth="1"/>
    <col min="504" max="505" width="23.140625" style="2" customWidth="1"/>
    <col min="506" max="506" width="34.85546875" style="2" customWidth="1"/>
    <col min="507" max="507" width="27.42578125" style="2" customWidth="1"/>
    <col min="508" max="508" width="27.85546875" style="2" customWidth="1"/>
    <col min="509" max="511" width="22" style="2" customWidth="1"/>
    <col min="512" max="512" width="33.140625" style="2" customWidth="1"/>
    <col min="513" max="513" width="15.85546875" style="2" customWidth="1"/>
    <col min="514" max="514" width="24.85546875" style="2" customWidth="1"/>
    <col min="515" max="515" width="15.85546875" style="2" customWidth="1"/>
    <col min="516" max="516" width="15.140625" style="2" customWidth="1"/>
    <col min="517" max="517" width="12.140625" style="2" customWidth="1"/>
    <col min="518" max="518" width="14.5703125" style="2" customWidth="1"/>
    <col min="519" max="519" width="13.85546875" style="2" customWidth="1"/>
    <col min="520" max="521" width="15.42578125" style="2" customWidth="1"/>
    <col min="522" max="522" width="14.140625" style="2" customWidth="1"/>
    <col min="523" max="523" width="15.140625" style="2" customWidth="1"/>
    <col min="524" max="524" width="14.85546875" style="2" customWidth="1"/>
    <col min="525" max="525" width="15.5703125" style="2" customWidth="1"/>
    <col min="526" max="536" width="15.85546875" style="2" customWidth="1"/>
    <col min="537" max="557" width="8.7109375" style="2"/>
    <col min="558" max="558" width="11.140625" style="2" customWidth="1"/>
    <col min="559" max="570" width="8.7109375" style="2"/>
    <col min="571" max="571" width="10.42578125" style="2" bestFit="1" customWidth="1"/>
    <col min="572" max="582" width="8.7109375" style="2"/>
    <col min="583" max="583" width="46.85546875" style="2" customWidth="1"/>
    <col min="584" max="584" width="36" style="2" customWidth="1"/>
    <col min="585" max="758" width="8.7109375" style="2"/>
    <col min="759" max="759" width="11.85546875" style="2" customWidth="1"/>
    <col min="760" max="761" width="23.140625" style="2" customWidth="1"/>
    <col min="762" max="762" width="34.85546875" style="2" customWidth="1"/>
    <col min="763" max="763" width="27.42578125" style="2" customWidth="1"/>
    <col min="764" max="764" width="27.85546875" style="2" customWidth="1"/>
    <col min="765" max="767" width="22" style="2" customWidth="1"/>
    <col min="768" max="768" width="33.140625" style="2" customWidth="1"/>
    <col min="769" max="769" width="15.85546875" style="2" customWidth="1"/>
    <col min="770" max="770" width="24.85546875" style="2" customWidth="1"/>
    <col min="771" max="771" width="15.85546875" style="2" customWidth="1"/>
    <col min="772" max="772" width="15.140625" style="2" customWidth="1"/>
    <col min="773" max="773" width="12.140625" style="2" customWidth="1"/>
    <col min="774" max="774" width="14.5703125" style="2" customWidth="1"/>
    <col min="775" max="775" width="13.85546875" style="2" customWidth="1"/>
    <col min="776" max="777" width="15.42578125" style="2" customWidth="1"/>
    <col min="778" max="778" width="14.140625" style="2" customWidth="1"/>
    <col min="779" max="779" width="15.140625" style="2" customWidth="1"/>
    <col min="780" max="780" width="14.85546875" style="2" customWidth="1"/>
    <col min="781" max="781" width="15.5703125" style="2" customWidth="1"/>
    <col min="782" max="792" width="15.85546875" style="2" customWidth="1"/>
    <col min="793" max="813" width="8.7109375" style="2"/>
    <col min="814" max="814" width="11.140625" style="2" customWidth="1"/>
    <col min="815" max="826" width="8.7109375" style="2"/>
    <col min="827" max="827" width="10.42578125" style="2" bestFit="1" customWidth="1"/>
    <col min="828" max="838" width="8.7109375" style="2"/>
    <col min="839" max="839" width="46.85546875" style="2" customWidth="1"/>
    <col min="840" max="840" width="36" style="2" customWidth="1"/>
    <col min="841" max="1014" width="8.7109375" style="2"/>
    <col min="1015" max="1015" width="11.85546875" style="2" customWidth="1"/>
    <col min="1016" max="1017" width="23.140625" style="2" customWidth="1"/>
    <col min="1018" max="1018" width="34.85546875" style="2" customWidth="1"/>
    <col min="1019" max="1019" width="27.42578125" style="2" customWidth="1"/>
    <col min="1020" max="1020" width="27.85546875" style="2" customWidth="1"/>
    <col min="1021" max="1023" width="22" style="2" customWidth="1"/>
    <col min="1024" max="1024" width="33.140625" style="2" customWidth="1"/>
    <col min="1025" max="1025" width="15.85546875" style="2" customWidth="1"/>
    <col min="1026" max="1026" width="24.85546875" style="2" customWidth="1"/>
    <col min="1027" max="1027" width="15.85546875" style="2" customWidth="1"/>
    <col min="1028" max="1028" width="15.140625" style="2" customWidth="1"/>
    <col min="1029" max="1029" width="12.140625" style="2" customWidth="1"/>
    <col min="1030" max="1030" width="14.5703125" style="2" customWidth="1"/>
    <col min="1031" max="1031" width="13.85546875" style="2" customWidth="1"/>
    <col min="1032" max="1033" width="15.42578125" style="2" customWidth="1"/>
    <col min="1034" max="1034" width="14.140625" style="2" customWidth="1"/>
    <col min="1035" max="1035" width="15.140625" style="2" customWidth="1"/>
    <col min="1036" max="1036" width="14.85546875" style="2" customWidth="1"/>
    <col min="1037" max="1037" width="15.5703125" style="2" customWidth="1"/>
    <col min="1038" max="1048" width="15.85546875" style="2" customWidth="1"/>
    <col min="1049" max="1069" width="8.7109375" style="2"/>
    <col min="1070" max="1070" width="11.140625" style="2" customWidth="1"/>
    <col min="1071" max="1082" width="8.7109375" style="2"/>
    <col min="1083" max="1083" width="10.42578125" style="2" bestFit="1" customWidth="1"/>
    <col min="1084" max="1094" width="8.7109375" style="2"/>
    <col min="1095" max="1095" width="46.85546875" style="2" customWidth="1"/>
    <col min="1096" max="1096" width="36" style="2" customWidth="1"/>
    <col min="1097" max="1270" width="8.7109375" style="2"/>
    <col min="1271" max="1271" width="11.85546875" style="2" customWidth="1"/>
    <col min="1272" max="1273" width="23.140625" style="2" customWidth="1"/>
    <col min="1274" max="1274" width="34.85546875" style="2" customWidth="1"/>
    <col min="1275" max="1275" width="27.42578125" style="2" customWidth="1"/>
    <col min="1276" max="1276" width="27.85546875" style="2" customWidth="1"/>
    <col min="1277" max="1279" width="22" style="2" customWidth="1"/>
    <col min="1280" max="1280" width="33.140625" style="2" customWidth="1"/>
    <col min="1281" max="1281" width="15.85546875" style="2" customWidth="1"/>
    <col min="1282" max="1282" width="24.85546875" style="2" customWidth="1"/>
    <col min="1283" max="1283" width="15.85546875" style="2" customWidth="1"/>
    <col min="1284" max="1284" width="15.140625" style="2" customWidth="1"/>
    <col min="1285" max="1285" width="12.140625" style="2" customWidth="1"/>
    <col min="1286" max="1286" width="14.5703125" style="2" customWidth="1"/>
    <col min="1287" max="1287" width="13.85546875" style="2" customWidth="1"/>
    <col min="1288" max="1289" width="15.42578125" style="2" customWidth="1"/>
    <col min="1290" max="1290" width="14.140625" style="2" customWidth="1"/>
    <col min="1291" max="1291" width="15.140625" style="2" customWidth="1"/>
    <col min="1292" max="1292" width="14.85546875" style="2" customWidth="1"/>
    <col min="1293" max="1293" width="15.5703125" style="2" customWidth="1"/>
    <col min="1294" max="1304" width="15.85546875" style="2" customWidth="1"/>
    <col min="1305" max="1325" width="8.7109375" style="2"/>
    <col min="1326" max="1326" width="11.140625" style="2" customWidth="1"/>
    <col min="1327" max="1338" width="8.7109375" style="2"/>
    <col min="1339" max="1339" width="10.42578125" style="2" bestFit="1" customWidth="1"/>
    <col min="1340" max="1350" width="8.7109375" style="2"/>
    <col min="1351" max="1351" width="46.85546875" style="2" customWidth="1"/>
    <col min="1352" max="1352" width="36" style="2" customWidth="1"/>
    <col min="1353" max="1526" width="8.7109375" style="2"/>
    <col min="1527" max="1527" width="11.85546875" style="2" customWidth="1"/>
    <col min="1528" max="1529" width="23.140625" style="2" customWidth="1"/>
    <col min="1530" max="1530" width="34.85546875" style="2" customWidth="1"/>
    <col min="1531" max="1531" width="27.42578125" style="2" customWidth="1"/>
    <col min="1532" max="1532" width="27.85546875" style="2" customWidth="1"/>
    <col min="1533" max="1535" width="22" style="2" customWidth="1"/>
    <col min="1536" max="1536" width="33.140625" style="2" customWidth="1"/>
    <col min="1537" max="1537" width="15.85546875" style="2" customWidth="1"/>
    <col min="1538" max="1538" width="24.85546875" style="2" customWidth="1"/>
    <col min="1539" max="1539" width="15.85546875" style="2" customWidth="1"/>
    <col min="1540" max="1540" width="15.140625" style="2" customWidth="1"/>
    <col min="1541" max="1541" width="12.140625" style="2" customWidth="1"/>
    <col min="1542" max="1542" width="14.5703125" style="2" customWidth="1"/>
    <col min="1543" max="1543" width="13.85546875" style="2" customWidth="1"/>
    <col min="1544" max="1545" width="15.42578125" style="2" customWidth="1"/>
    <col min="1546" max="1546" width="14.140625" style="2" customWidth="1"/>
    <col min="1547" max="1547" width="15.140625" style="2" customWidth="1"/>
    <col min="1548" max="1548" width="14.85546875" style="2" customWidth="1"/>
    <col min="1549" max="1549" width="15.5703125" style="2" customWidth="1"/>
    <col min="1550" max="1560" width="15.85546875" style="2" customWidth="1"/>
    <col min="1561" max="1581" width="8.7109375" style="2"/>
    <col min="1582" max="1582" width="11.140625" style="2" customWidth="1"/>
    <col min="1583" max="1594" width="8.7109375" style="2"/>
    <col min="1595" max="1595" width="10.42578125" style="2" bestFit="1" customWidth="1"/>
    <col min="1596" max="1606" width="8.7109375" style="2"/>
    <col min="1607" max="1607" width="46.85546875" style="2" customWidth="1"/>
    <col min="1608" max="1608" width="36" style="2" customWidth="1"/>
    <col min="1609" max="1782" width="8.7109375" style="2"/>
    <col min="1783" max="1783" width="11.85546875" style="2" customWidth="1"/>
    <col min="1784" max="1785" width="23.140625" style="2" customWidth="1"/>
    <col min="1786" max="1786" width="34.85546875" style="2" customWidth="1"/>
    <col min="1787" max="1787" width="27.42578125" style="2" customWidth="1"/>
    <col min="1788" max="1788" width="27.85546875" style="2" customWidth="1"/>
    <col min="1789" max="1791" width="22" style="2" customWidth="1"/>
    <col min="1792" max="1792" width="33.140625" style="2" customWidth="1"/>
    <col min="1793" max="1793" width="15.85546875" style="2" customWidth="1"/>
    <col min="1794" max="1794" width="24.85546875" style="2" customWidth="1"/>
    <col min="1795" max="1795" width="15.85546875" style="2" customWidth="1"/>
    <col min="1796" max="1796" width="15.140625" style="2" customWidth="1"/>
    <col min="1797" max="1797" width="12.140625" style="2" customWidth="1"/>
    <col min="1798" max="1798" width="14.5703125" style="2" customWidth="1"/>
    <col min="1799" max="1799" width="13.85546875" style="2" customWidth="1"/>
    <col min="1800" max="1801" width="15.42578125" style="2" customWidth="1"/>
    <col min="1802" max="1802" width="14.140625" style="2" customWidth="1"/>
    <col min="1803" max="1803" width="15.140625" style="2" customWidth="1"/>
    <col min="1804" max="1804" width="14.85546875" style="2" customWidth="1"/>
    <col min="1805" max="1805" width="15.5703125" style="2" customWidth="1"/>
    <col min="1806" max="1816" width="15.85546875" style="2" customWidth="1"/>
    <col min="1817" max="1837" width="8.7109375" style="2"/>
    <col min="1838" max="1838" width="11.140625" style="2" customWidth="1"/>
    <col min="1839" max="1850" width="8.7109375" style="2"/>
    <col min="1851" max="1851" width="10.42578125" style="2" bestFit="1" customWidth="1"/>
    <col min="1852" max="1862" width="8.7109375" style="2"/>
    <col min="1863" max="1863" width="46.85546875" style="2" customWidth="1"/>
    <col min="1864" max="1864" width="36" style="2" customWidth="1"/>
    <col min="1865" max="2038" width="8.7109375" style="2"/>
    <col min="2039" max="2039" width="11.85546875" style="2" customWidth="1"/>
    <col min="2040" max="2041" width="23.140625" style="2" customWidth="1"/>
    <col min="2042" max="2042" width="34.85546875" style="2" customWidth="1"/>
    <col min="2043" max="2043" width="27.42578125" style="2" customWidth="1"/>
    <col min="2044" max="2044" width="27.85546875" style="2" customWidth="1"/>
    <col min="2045" max="2047" width="22" style="2" customWidth="1"/>
    <col min="2048" max="2048" width="33.140625" style="2" customWidth="1"/>
    <col min="2049" max="2049" width="15.85546875" style="2" customWidth="1"/>
    <col min="2050" max="2050" width="24.85546875" style="2" customWidth="1"/>
    <col min="2051" max="2051" width="15.85546875" style="2" customWidth="1"/>
    <col min="2052" max="2052" width="15.140625" style="2" customWidth="1"/>
    <col min="2053" max="2053" width="12.140625" style="2" customWidth="1"/>
    <col min="2054" max="2054" width="14.5703125" style="2" customWidth="1"/>
    <col min="2055" max="2055" width="13.85546875" style="2" customWidth="1"/>
    <col min="2056" max="2057" width="15.42578125" style="2" customWidth="1"/>
    <col min="2058" max="2058" width="14.140625" style="2" customWidth="1"/>
    <col min="2059" max="2059" width="15.140625" style="2" customWidth="1"/>
    <col min="2060" max="2060" width="14.85546875" style="2" customWidth="1"/>
    <col min="2061" max="2061" width="15.5703125" style="2" customWidth="1"/>
    <col min="2062" max="2072" width="15.85546875" style="2" customWidth="1"/>
    <col min="2073" max="2093" width="8.7109375" style="2"/>
    <col min="2094" max="2094" width="11.140625" style="2" customWidth="1"/>
    <col min="2095" max="2106" width="8.7109375" style="2"/>
    <col min="2107" max="2107" width="10.42578125" style="2" bestFit="1" customWidth="1"/>
    <col min="2108" max="2118" width="8.7109375" style="2"/>
    <col min="2119" max="2119" width="46.85546875" style="2" customWidth="1"/>
    <col min="2120" max="2120" width="36" style="2" customWidth="1"/>
    <col min="2121" max="2294" width="8.7109375" style="2"/>
    <col min="2295" max="2295" width="11.85546875" style="2" customWidth="1"/>
    <col min="2296" max="2297" width="23.140625" style="2" customWidth="1"/>
    <col min="2298" max="2298" width="34.85546875" style="2" customWidth="1"/>
    <col min="2299" max="2299" width="27.42578125" style="2" customWidth="1"/>
    <col min="2300" max="2300" width="27.85546875" style="2" customWidth="1"/>
    <col min="2301" max="2303" width="22" style="2" customWidth="1"/>
    <col min="2304" max="2304" width="33.140625" style="2" customWidth="1"/>
    <col min="2305" max="2305" width="15.85546875" style="2" customWidth="1"/>
    <col min="2306" max="2306" width="24.85546875" style="2" customWidth="1"/>
    <col min="2307" max="2307" width="15.85546875" style="2" customWidth="1"/>
    <col min="2308" max="2308" width="15.140625" style="2" customWidth="1"/>
    <col min="2309" max="2309" width="12.140625" style="2" customWidth="1"/>
    <col min="2310" max="2310" width="14.5703125" style="2" customWidth="1"/>
    <col min="2311" max="2311" width="13.85546875" style="2" customWidth="1"/>
    <col min="2312" max="2313" width="15.42578125" style="2" customWidth="1"/>
    <col min="2314" max="2314" width="14.140625" style="2" customWidth="1"/>
    <col min="2315" max="2315" width="15.140625" style="2" customWidth="1"/>
    <col min="2316" max="2316" width="14.85546875" style="2" customWidth="1"/>
    <col min="2317" max="2317" width="15.5703125" style="2" customWidth="1"/>
    <col min="2318" max="2328" width="15.85546875" style="2" customWidth="1"/>
    <col min="2329" max="2349" width="8.7109375" style="2"/>
    <col min="2350" max="2350" width="11.140625" style="2" customWidth="1"/>
    <col min="2351" max="2362" width="8.7109375" style="2"/>
    <col min="2363" max="2363" width="10.42578125" style="2" bestFit="1" customWidth="1"/>
    <col min="2364" max="2374" width="8.7109375" style="2"/>
    <col min="2375" max="2375" width="46.85546875" style="2" customWidth="1"/>
    <col min="2376" max="2376" width="36" style="2" customWidth="1"/>
    <col min="2377" max="2550" width="8.7109375" style="2"/>
    <col min="2551" max="2551" width="11.85546875" style="2" customWidth="1"/>
    <col min="2552" max="2553" width="23.140625" style="2" customWidth="1"/>
    <col min="2554" max="2554" width="34.85546875" style="2" customWidth="1"/>
    <col min="2555" max="2555" width="27.42578125" style="2" customWidth="1"/>
    <col min="2556" max="2556" width="27.85546875" style="2" customWidth="1"/>
    <col min="2557" max="2559" width="22" style="2" customWidth="1"/>
    <col min="2560" max="2560" width="33.140625" style="2" customWidth="1"/>
    <col min="2561" max="2561" width="15.85546875" style="2" customWidth="1"/>
    <col min="2562" max="2562" width="24.85546875" style="2" customWidth="1"/>
    <col min="2563" max="2563" width="15.85546875" style="2" customWidth="1"/>
    <col min="2564" max="2564" width="15.140625" style="2" customWidth="1"/>
    <col min="2565" max="2565" width="12.140625" style="2" customWidth="1"/>
    <col min="2566" max="2566" width="14.5703125" style="2" customWidth="1"/>
    <col min="2567" max="2567" width="13.85546875" style="2" customWidth="1"/>
    <col min="2568" max="2569" width="15.42578125" style="2" customWidth="1"/>
    <col min="2570" max="2570" width="14.140625" style="2" customWidth="1"/>
    <col min="2571" max="2571" width="15.140625" style="2" customWidth="1"/>
    <col min="2572" max="2572" width="14.85546875" style="2" customWidth="1"/>
    <col min="2573" max="2573" width="15.5703125" style="2" customWidth="1"/>
    <col min="2574" max="2584" width="15.85546875" style="2" customWidth="1"/>
    <col min="2585" max="2605" width="8.7109375" style="2"/>
    <col min="2606" max="2606" width="11.140625" style="2" customWidth="1"/>
    <col min="2607" max="2618" width="8.7109375" style="2"/>
    <col min="2619" max="2619" width="10.42578125" style="2" bestFit="1" customWidth="1"/>
    <col min="2620" max="2630" width="8.7109375" style="2"/>
    <col min="2631" max="2631" width="46.85546875" style="2" customWidth="1"/>
    <col min="2632" max="2632" width="36" style="2" customWidth="1"/>
    <col min="2633" max="2806" width="8.7109375" style="2"/>
    <col min="2807" max="2807" width="11.85546875" style="2" customWidth="1"/>
    <col min="2808" max="2809" width="23.140625" style="2" customWidth="1"/>
    <col min="2810" max="2810" width="34.85546875" style="2" customWidth="1"/>
    <col min="2811" max="2811" width="27.42578125" style="2" customWidth="1"/>
    <col min="2812" max="2812" width="27.85546875" style="2" customWidth="1"/>
    <col min="2813" max="2815" width="22" style="2" customWidth="1"/>
    <col min="2816" max="2816" width="33.140625" style="2" customWidth="1"/>
    <col min="2817" max="2817" width="15.85546875" style="2" customWidth="1"/>
    <col min="2818" max="2818" width="24.85546875" style="2" customWidth="1"/>
    <col min="2819" max="2819" width="15.85546875" style="2" customWidth="1"/>
    <col min="2820" max="2820" width="15.140625" style="2" customWidth="1"/>
    <col min="2821" max="2821" width="12.140625" style="2" customWidth="1"/>
    <col min="2822" max="2822" width="14.5703125" style="2" customWidth="1"/>
    <col min="2823" max="2823" width="13.85546875" style="2" customWidth="1"/>
    <col min="2824" max="2825" width="15.42578125" style="2" customWidth="1"/>
    <col min="2826" max="2826" width="14.140625" style="2" customWidth="1"/>
    <col min="2827" max="2827" width="15.140625" style="2" customWidth="1"/>
    <col min="2828" max="2828" width="14.85546875" style="2" customWidth="1"/>
    <col min="2829" max="2829" width="15.5703125" style="2" customWidth="1"/>
    <col min="2830" max="2840" width="15.85546875" style="2" customWidth="1"/>
    <col min="2841" max="2861" width="8.7109375" style="2"/>
    <col min="2862" max="2862" width="11.140625" style="2" customWidth="1"/>
    <col min="2863" max="2874" width="8.7109375" style="2"/>
    <col min="2875" max="2875" width="10.42578125" style="2" bestFit="1" customWidth="1"/>
    <col min="2876" max="2886" width="8.7109375" style="2"/>
    <col min="2887" max="2887" width="46.85546875" style="2" customWidth="1"/>
    <col min="2888" max="2888" width="36" style="2" customWidth="1"/>
    <col min="2889" max="3062" width="8.7109375" style="2"/>
    <col min="3063" max="3063" width="11.85546875" style="2" customWidth="1"/>
    <col min="3064" max="3065" width="23.140625" style="2" customWidth="1"/>
    <col min="3066" max="3066" width="34.85546875" style="2" customWidth="1"/>
    <col min="3067" max="3067" width="27.42578125" style="2" customWidth="1"/>
    <col min="3068" max="3068" width="27.85546875" style="2" customWidth="1"/>
    <col min="3069" max="3071" width="22" style="2" customWidth="1"/>
    <col min="3072" max="3072" width="33.140625" style="2" customWidth="1"/>
    <col min="3073" max="3073" width="15.85546875" style="2" customWidth="1"/>
    <col min="3074" max="3074" width="24.85546875" style="2" customWidth="1"/>
    <col min="3075" max="3075" width="15.85546875" style="2" customWidth="1"/>
    <col min="3076" max="3076" width="15.140625" style="2" customWidth="1"/>
    <col min="3077" max="3077" width="12.140625" style="2" customWidth="1"/>
    <col min="3078" max="3078" width="14.5703125" style="2" customWidth="1"/>
    <col min="3079" max="3079" width="13.85546875" style="2" customWidth="1"/>
    <col min="3080" max="3081" width="15.42578125" style="2" customWidth="1"/>
    <col min="3082" max="3082" width="14.140625" style="2" customWidth="1"/>
    <col min="3083" max="3083" width="15.140625" style="2" customWidth="1"/>
    <col min="3084" max="3084" width="14.85546875" style="2" customWidth="1"/>
    <col min="3085" max="3085" width="15.5703125" style="2" customWidth="1"/>
    <col min="3086" max="3096" width="15.85546875" style="2" customWidth="1"/>
    <col min="3097" max="3117" width="8.7109375" style="2"/>
    <col min="3118" max="3118" width="11.140625" style="2" customWidth="1"/>
    <col min="3119" max="3130" width="8.7109375" style="2"/>
    <col min="3131" max="3131" width="10.42578125" style="2" bestFit="1" customWidth="1"/>
    <col min="3132" max="3142" width="8.7109375" style="2"/>
    <col min="3143" max="3143" width="46.85546875" style="2" customWidth="1"/>
    <col min="3144" max="3144" width="36" style="2" customWidth="1"/>
    <col min="3145" max="3318" width="8.7109375" style="2"/>
    <col min="3319" max="3319" width="11.85546875" style="2" customWidth="1"/>
    <col min="3320" max="3321" width="23.140625" style="2" customWidth="1"/>
    <col min="3322" max="3322" width="34.85546875" style="2" customWidth="1"/>
    <col min="3323" max="3323" width="27.42578125" style="2" customWidth="1"/>
    <col min="3324" max="3324" width="27.85546875" style="2" customWidth="1"/>
    <col min="3325" max="3327" width="22" style="2" customWidth="1"/>
    <col min="3328" max="3328" width="33.140625" style="2" customWidth="1"/>
    <col min="3329" max="3329" width="15.85546875" style="2" customWidth="1"/>
    <col min="3330" max="3330" width="24.85546875" style="2" customWidth="1"/>
    <col min="3331" max="3331" width="15.85546875" style="2" customWidth="1"/>
    <col min="3332" max="3332" width="15.140625" style="2" customWidth="1"/>
    <col min="3333" max="3333" width="12.140625" style="2" customWidth="1"/>
    <col min="3334" max="3334" width="14.5703125" style="2" customWidth="1"/>
    <col min="3335" max="3335" width="13.85546875" style="2" customWidth="1"/>
    <col min="3336" max="3337" width="15.42578125" style="2" customWidth="1"/>
    <col min="3338" max="3338" width="14.140625" style="2" customWidth="1"/>
    <col min="3339" max="3339" width="15.140625" style="2" customWidth="1"/>
    <col min="3340" max="3340" width="14.85546875" style="2" customWidth="1"/>
    <col min="3341" max="3341" width="15.5703125" style="2" customWidth="1"/>
    <col min="3342" max="3352" width="15.85546875" style="2" customWidth="1"/>
    <col min="3353" max="3373" width="8.7109375" style="2"/>
    <col min="3374" max="3374" width="11.140625" style="2" customWidth="1"/>
    <col min="3375" max="3386" width="8.7109375" style="2"/>
    <col min="3387" max="3387" width="10.42578125" style="2" bestFit="1" customWidth="1"/>
    <col min="3388" max="3398" width="8.7109375" style="2"/>
    <col min="3399" max="3399" width="46.85546875" style="2" customWidth="1"/>
    <col min="3400" max="3400" width="36" style="2" customWidth="1"/>
    <col min="3401" max="3574" width="8.7109375" style="2"/>
    <col min="3575" max="3575" width="11.85546875" style="2" customWidth="1"/>
    <col min="3576" max="3577" width="23.140625" style="2" customWidth="1"/>
    <col min="3578" max="3578" width="34.85546875" style="2" customWidth="1"/>
    <col min="3579" max="3579" width="27.42578125" style="2" customWidth="1"/>
    <col min="3580" max="3580" width="27.85546875" style="2" customWidth="1"/>
    <col min="3581" max="3583" width="22" style="2" customWidth="1"/>
    <col min="3584" max="3584" width="33.140625" style="2" customWidth="1"/>
    <col min="3585" max="3585" width="15.85546875" style="2" customWidth="1"/>
    <col min="3586" max="3586" width="24.85546875" style="2" customWidth="1"/>
    <col min="3587" max="3587" width="15.85546875" style="2" customWidth="1"/>
    <col min="3588" max="3588" width="15.140625" style="2" customWidth="1"/>
    <col min="3589" max="3589" width="12.140625" style="2" customWidth="1"/>
    <col min="3590" max="3590" width="14.5703125" style="2" customWidth="1"/>
    <col min="3591" max="3591" width="13.85546875" style="2" customWidth="1"/>
    <col min="3592" max="3593" width="15.42578125" style="2" customWidth="1"/>
    <col min="3594" max="3594" width="14.140625" style="2" customWidth="1"/>
    <col min="3595" max="3595" width="15.140625" style="2" customWidth="1"/>
    <col min="3596" max="3596" width="14.85546875" style="2" customWidth="1"/>
    <col min="3597" max="3597" width="15.5703125" style="2" customWidth="1"/>
    <col min="3598" max="3608" width="15.85546875" style="2" customWidth="1"/>
    <col min="3609" max="3629" width="8.7109375" style="2"/>
    <col min="3630" max="3630" width="11.140625" style="2" customWidth="1"/>
    <col min="3631" max="3642" width="8.7109375" style="2"/>
    <col min="3643" max="3643" width="10.42578125" style="2" bestFit="1" customWidth="1"/>
    <col min="3644" max="3654" width="8.7109375" style="2"/>
    <col min="3655" max="3655" width="46.85546875" style="2" customWidth="1"/>
    <col min="3656" max="3656" width="36" style="2" customWidth="1"/>
    <col min="3657" max="3830" width="8.7109375" style="2"/>
    <col min="3831" max="3831" width="11.85546875" style="2" customWidth="1"/>
    <col min="3832" max="3833" width="23.140625" style="2" customWidth="1"/>
    <col min="3834" max="3834" width="34.85546875" style="2" customWidth="1"/>
    <col min="3835" max="3835" width="27.42578125" style="2" customWidth="1"/>
    <col min="3836" max="3836" width="27.85546875" style="2" customWidth="1"/>
    <col min="3837" max="3839" width="22" style="2" customWidth="1"/>
    <col min="3840" max="3840" width="33.140625" style="2" customWidth="1"/>
    <col min="3841" max="3841" width="15.85546875" style="2" customWidth="1"/>
    <col min="3842" max="3842" width="24.85546875" style="2" customWidth="1"/>
    <col min="3843" max="3843" width="15.85546875" style="2" customWidth="1"/>
    <col min="3844" max="3844" width="15.140625" style="2" customWidth="1"/>
    <col min="3845" max="3845" width="12.140625" style="2" customWidth="1"/>
    <col min="3846" max="3846" width="14.5703125" style="2" customWidth="1"/>
    <col min="3847" max="3847" width="13.85546875" style="2" customWidth="1"/>
    <col min="3848" max="3849" width="15.42578125" style="2" customWidth="1"/>
    <col min="3850" max="3850" width="14.140625" style="2" customWidth="1"/>
    <col min="3851" max="3851" width="15.140625" style="2" customWidth="1"/>
    <col min="3852" max="3852" width="14.85546875" style="2" customWidth="1"/>
    <col min="3853" max="3853" width="15.5703125" style="2" customWidth="1"/>
    <col min="3854" max="3864" width="15.85546875" style="2" customWidth="1"/>
    <col min="3865" max="3885" width="8.7109375" style="2"/>
    <col min="3886" max="3886" width="11.140625" style="2" customWidth="1"/>
    <col min="3887" max="3898" width="8.7109375" style="2"/>
    <col min="3899" max="3899" width="10.42578125" style="2" bestFit="1" customWidth="1"/>
    <col min="3900" max="3910" width="8.7109375" style="2"/>
    <col min="3911" max="3911" width="46.85546875" style="2" customWidth="1"/>
    <col min="3912" max="3912" width="36" style="2" customWidth="1"/>
    <col min="3913" max="4086" width="8.7109375" style="2"/>
    <col min="4087" max="4087" width="11.85546875" style="2" customWidth="1"/>
    <col min="4088" max="4089" width="23.140625" style="2" customWidth="1"/>
    <col min="4090" max="4090" width="34.85546875" style="2" customWidth="1"/>
    <col min="4091" max="4091" width="27.42578125" style="2" customWidth="1"/>
    <col min="4092" max="4092" width="27.85546875" style="2" customWidth="1"/>
    <col min="4093" max="4095" width="22" style="2" customWidth="1"/>
    <col min="4096" max="4096" width="33.140625" style="2" customWidth="1"/>
    <col min="4097" max="4097" width="15.85546875" style="2" customWidth="1"/>
    <col min="4098" max="4098" width="24.85546875" style="2" customWidth="1"/>
    <col min="4099" max="4099" width="15.85546875" style="2" customWidth="1"/>
    <col min="4100" max="4100" width="15.140625" style="2" customWidth="1"/>
    <col min="4101" max="4101" width="12.140625" style="2" customWidth="1"/>
    <col min="4102" max="4102" width="14.5703125" style="2" customWidth="1"/>
    <col min="4103" max="4103" width="13.85546875" style="2" customWidth="1"/>
    <col min="4104" max="4105" width="15.42578125" style="2" customWidth="1"/>
    <col min="4106" max="4106" width="14.140625" style="2" customWidth="1"/>
    <col min="4107" max="4107" width="15.140625" style="2" customWidth="1"/>
    <col min="4108" max="4108" width="14.85546875" style="2" customWidth="1"/>
    <col min="4109" max="4109" width="15.5703125" style="2" customWidth="1"/>
    <col min="4110" max="4120" width="15.85546875" style="2" customWidth="1"/>
    <col min="4121" max="4141" width="8.7109375" style="2"/>
    <col min="4142" max="4142" width="11.140625" style="2" customWidth="1"/>
    <col min="4143" max="4154" width="8.7109375" style="2"/>
    <col min="4155" max="4155" width="10.42578125" style="2" bestFit="1" customWidth="1"/>
    <col min="4156" max="4166" width="8.7109375" style="2"/>
    <col min="4167" max="4167" width="46.85546875" style="2" customWidth="1"/>
    <col min="4168" max="4168" width="36" style="2" customWidth="1"/>
    <col min="4169" max="4342" width="8.7109375" style="2"/>
    <col min="4343" max="4343" width="11.85546875" style="2" customWidth="1"/>
    <col min="4344" max="4345" width="23.140625" style="2" customWidth="1"/>
    <col min="4346" max="4346" width="34.85546875" style="2" customWidth="1"/>
    <col min="4347" max="4347" width="27.42578125" style="2" customWidth="1"/>
    <col min="4348" max="4348" width="27.85546875" style="2" customWidth="1"/>
    <col min="4349" max="4351" width="22" style="2" customWidth="1"/>
    <col min="4352" max="4352" width="33.140625" style="2" customWidth="1"/>
    <col min="4353" max="4353" width="15.85546875" style="2" customWidth="1"/>
    <col min="4354" max="4354" width="24.85546875" style="2" customWidth="1"/>
    <col min="4355" max="4355" width="15.85546875" style="2" customWidth="1"/>
    <col min="4356" max="4356" width="15.140625" style="2" customWidth="1"/>
    <col min="4357" max="4357" width="12.140625" style="2" customWidth="1"/>
    <col min="4358" max="4358" width="14.5703125" style="2" customWidth="1"/>
    <col min="4359" max="4359" width="13.85546875" style="2" customWidth="1"/>
    <col min="4360" max="4361" width="15.42578125" style="2" customWidth="1"/>
    <col min="4362" max="4362" width="14.140625" style="2" customWidth="1"/>
    <col min="4363" max="4363" width="15.140625" style="2" customWidth="1"/>
    <col min="4364" max="4364" width="14.85546875" style="2" customWidth="1"/>
    <col min="4365" max="4365" width="15.5703125" style="2" customWidth="1"/>
    <col min="4366" max="4376" width="15.85546875" style="2" customWidth="1"/>
    <col min="4377" max="4397" width="8.7109375" style="2"/>
    <col min="4398" max="4398" width="11.140625" style="2" customWidth="1"/>
    <col min="4399" max="4410" width="8.7109375" style="2"/>
    <col min="4411" max="4411" width="10.42578125" style="2" bestFit="1" customWidth="1"/>
    <col min="4412" max="4422" width="8.7109375" style="2"/>
    <col min="4423" max="4423" width="46.85546875" style="2" customWidth="1"/>
    <col min="4424" max="4424" width="36" style="2" customWidth="1"/>
    <col min="4425" max="4598" width="8.7109375" style="2"/>
    <col min="4599" max="4599" width="11.85546875" style="2" customWidth="1"/>
    <col min="4600" max="4601" width="23.140625" style="2" customWidth="1"/>
    <col min="4602" max="4602" width="34.85546875" style="2" customWidth="1"/>
    <col min="4603" max="4603" width="27.42578125" style="2" customWidth="1"/>
    <col min="4604" max="4604" width="27.85546875" style="2" customWidth="1"/>
    <col min="4605" max="4607" width="22" style="2" customWidth="1"/>
    <col min="4608" max="4608" width="33.140625" style="2" customWidth="1"/>
    <col min="4609" max="4609" width="15.85546875" style="2" customWidth="1"/>
    <col min="4610" max="4610" width="24.85546875" style="2" customWidth="1"/>
    <col min="4611" max="4611" width="15.85546875" style="2" customWidth="1"/>
    <col min="4612" max="4612" width="15.140625" style="2" customWidth="1"/>
    <col min="4613" max="4613" width="12.140625" style="2" customWidth="1"/>
    <col min="4614" max="4614" width="14.5703125" style="2" customWidth="1"/>
    <col min="4615" max="4615" width="13.85546875" style="2" customWidth="1"/>
    <col min="4616" max="4617" width="15.42578125" style="2" customWidth="1"/>
    <col min="4618" max="4618" width="14.140625" style="2" customWidth="1"/>
    <col min="4619" max="4619" width="15.140625" style="2" customWidth="1"/>
    <col min="4620" max="4620" width="14.85546875" style="2" customWidth="1"/>
    <col min="4621" max="4621" width="15.5703125" style="2" customWidth="1"/>
    <col min="4622" max="4632" width="15.85546875" style="2" customWidth="1"/>
    <col min="4633" max="4653" width="8.7109375" style="2"/>
    <col min="4654" max="4654" width="11.140625" style="2" customWidth="1"/>
    <col min="4655" max="4666" width="8.7109375" style="2"/>
    <col min="4667" max="4667" width="10.42578125" style="2" bestFit="1" customWidth="1"/>
    <col min="4668" max="4678" width="8.7109375" style="2"/>
    <col min="4679" max="4679" width="46.85546875" style="2" customWidth="1"/>
    <col min="4680" max="4680" width="36" style="2" customWidth="1"/>
    <col min="4681" max="4854" width="8.7109375" style="2"/>
    <col min="4855" max="4855" width="11.85546875" style="2" customWidth="1"/>
    <col min="4856" max="4857" width="23.140625" style="2" customWidth="1"/>
    <col min="4858" max="4858" width="34.85546875" style="2" customWidth="1"/>
    <col min="4859" max="4859" width="27.42578125" style="2" customWidth="1"/>
    <col min="4860" max="4860" width="27.85546875" style="2" customWidth="1"/>
    <col min="4861" max="4863" width="22" style="2" customWidth="1"/>
    <col min="4864" max="4864" width="33.140625" style="2" customWidth="1"/>
    <col min="4865" max="4865" width="15.85546875" style="2" customWidth="1"/>
    <col min="4866" max="4866" width="24.85546875" style="2" customWidth="1"/>
    <col min="4867" max="4867" width="15.85546875" style="2" customWidth="1"/>
    <col min="4868" max="4868" width="15.140625" style="2" customWidth="1"/>
    <col min="4869" max="4869" width="12.140625" style="2" customWidth="1"/>
    <col min="4870" max="4870" width="14.5703125" style="2" customWidth="1"/>
    <col min="4871" max="4871" width="13.85546875" style="2" customWidth="1"/>
    <col min="4872" max="4873" width="15.42578125" style="2" customWidth="1"/>
    <col min="4874" max="4874" width="14.140625" style="2" customWidth="1"/>
    <col min="4875" max="4875" width="15.140625" style="2" customWidth="1"/>
    <col min="4876" max="4876" width="14.85546875" style="2" customWidth="1"/>
    <col min="4877" max="4877" width="15.5703125" style="2" customWidth="1"/>
    <col min="4878" max="4888" width="15.85546875" style="2" customWidth="1"/>
    <col min="4889" max="4909" width="8.7109375" style="2"/>
    <col min="4910" max="4910" width="11.140625" style="2" customWidth="1"/>
    <col min="4911" max="4922" width="8.7109375" style="2"/>
    <col min="4923" max="4923" width="10.42578125" style="2" bestFit="1" customWidth="1"/>
    <col min="4924" max="4934" width="8.7109375" style="2"/>
    <col min="4935" max="4935" width="46.85546875" style="2" customWidth="1"/>
    <col min="4936" max="4936" width="36" style="2" customWidth="1"/>
    <col min="4937" max="5110" width="8.7109375" style="2"/>
    <col min="5111" max="5111" width="11.85546875" style="2" customWidth="1"/>
    <col min="5112" max="5113" width="23.140625" style="2" customWidth="1"/>
    <col min="5114" max="5114" width="34.85546875" style="2" customWidth="1"/>
    <col min="5115" max="5115" width="27.42578125" style="2" customWidth="1"/>
    <col min="5116" max="5116" width="27.85546875" style="2" customWidth="1"/>
    <col min="5117" max="5119" width="22" style="2" customWidth="1"/>
    <col min="5120" max="5120" width="33.140625" style="2" customWidth="1"/>
    <col min="5121" max="5121" width="15.85546875" style="2" customWidth="1"/>
    <col min="5122" max="5122" width="24.85546875" style="2" customWidth="1"/>
    <col min="5123" max="5123" width="15.85546875" style="2" customWidth="1"/>
    <col min="5124" max="5124" width="15.140625" style="2" customWidth="1"/>
    <col min="5125" max="5125" width="12.140625" style="2" customWidth="1"/>
    <col min="5126" max="5126" width="14.5703125" style="2" customWidth="1"/>
    <col min="5127" max="5127" width="13.85546875" style="2" customWidth="1"/>
    <col min="5128" max="5129" width="15.42578125" style="2" customWidth="1"/>
    <col min="5130" max="5130" width="14.140625" style="2" customWidth="1"/>
    <col min="5131" max="5131" width="15.140625" style="2" customWidth="1"/>
    <col min="5132" max="5132" width="14.85546875" style="2" customWidth="1"/>
    <col min="5133" max="5133" width="15.5703125" style="2" customWidth="1"/>
    <col min="5134" max="5144" width="15.85546875" style="2" customWidth="1"/>
    <col min="5145" max="5165" width="8.7109375" style="2"/>
    <col min="5166" max="5166" width="11.140625" style="2" customWidth="1"/>
    <col min="5167" max="5178" width="8.7109375" style="2"/>
    <col min="5179" max="5179" width="10.42578125" style="2" bestFit="1" customWidth="1"/>
    <col min="5180" max="5190" width="8.7109375" style="2"/>
    <col min="5191" max="5191" width="46.85546875" style="2" customWidth="1"/>
    <col min="5192" max="5192" width="36" style="2" customWidth="1"/>
    <col min="5193" max="5366" width="8.7109375" style="2"/>
    <col min="5367" max="5367" width="11.85546875" style="2" customWidth="1"/>
    <col min="5368" max="5369" width="23.140625" style="2" customWidth="1"/>
    <col min="5370" max="5370" width="34.85546875" style="2" customWidth="1"/>
    <col min="5371" max="5371" width="27.42578125" style="2" customWidth="1"/>
    <col min="5372" max="5372" width="27.85546875" style="2" customWidth="1"/>
    <col min="5373" max="5375" width="22" style="2" customWidth="1"/>
    <col min="5376" max="5376" width="33.140625" style="2" customWidth="1"/>
    <col min="5377" max="5377" width="15.85546875" style="2" customWidth="1"/>
    <col min="5378" max="5378" width="24.85546875" style="2" customWidth="1"/>
    <col min="5379" max="5379" width="15.85546875" style="2" customWidth="1"/>
    <col min="5380" max="5380" width="15.140625" style="2" customWidth="1"/>
    <col min="5381" max="5381" width="12.140625" style="2" customWidth="1"/>
    <col min="5382" max="5382" width="14.5703125" style="2" customWidth="1"/>
    <col min="5383" max="5383" width="13.85546875" style="2" customWidth="1"/>
    <col min="5384" max="5385" width="15.42578125" style="2" customWidth="1"/>
    <col min="5386" max="5386" width="14.140625" style="2" customWidth="1"/>
    <col min="5387" max="5387" width="15.140625" style="2" customWidth="1"/>
    <col min="5388" max="5388" width="14.85546875" style="2" customWidth="1"/>
    <col min="5389" max="5389" width="15.5703125" style="2" customWidth="1"/>
    <col min="5390" max="5400" width="15.85546875" style="2" customWidth="1"/>
    <col min="5401" max="5421" width="8.7109375" style="2"/>
    <col min="5422" max="5422" width="11.140625" style="2" customWidth="1"/>
    <col min="5423" max="5434" width="8.7109375" style="2"/>
    <col min="5435" max="5435" width="10.42578125" style="2" bestFit="1" customWidth="1"/>
    <col min="5436" max="5446" width="8.7109375" style="2"/>
    <col min="5447" max="5447" width="46.85546875" style="2" customWidth="1"/>
    <col min="5448" max="5448" width="36" style="2" customWidth="1"/>
    <col min="5449" max="5622" width="8.7109375" style="2"/>
    <col min="5623" max="5623" width="11.85546875" style="2" customWidth="1"/>
    <col min="5624" max="5625" width="23.140625" style="2" customWidth="1"/>
    <col min="5626" max="5626" width="34.85546875" style="2" customWidth="1"/>
    <col min="5627" max="5627" width="27.42578125" style="2" customWidth="1"/>
    <col min="5628" max="5628" width="27.85546875" style="2" customWidth="1"/>
    <col min="5629" max="5631" width="22" style="2" customWidth="1"/>
    <col min="5632" max="5632" width="33.140625" style="2" customWidth="1"/>
    <col min="5633" max="5633" width="15.85546875" style="2" customWidth="1"/>
    <col min="5634" max="5634" width="24.85546875" style="2" customWidth="1"/>
    <col min="5635" max="5635" width="15.85546875" style="2" customWidth="1"/>
    <col min="5636" max="5636" width="15.140625" style="2" customWidth="1"/>
    <col min="5637" max="5637" width="12.140625" style="2" customWidth="1"/>
    <col min="5638" max="5638" width="14.5703125" style="2" customWidth="1"/>
    <col min="5639" max="5639" width="13.85546875" style="2" customWidth="1"/>
    <col min="5640" max="5641" width="15.42578125" style="2" customWidth="1"/>
    <col min="5642" max="5642" width="14.140625" style="2" customWidth="1"/>
    <col min="5643" max="5643" width="15.140625" style="2" customWidth="1"/>
    <col min="5644" max="5644" width="14.85546875" style="2" customWidth="1"/>
    <col min="5645" max="5645" width="15.5703125" style="2" customWidth="1"/>
    <col min="5646" max="5656" width="15.85546875" style="2" customWidth="1"/>
    <col min="5657" max="5677" width="8.7109375" style="2"/>
    <col min="5678" max="5678" width="11.140625" style="2" customWidth="1"/>
    <col min="5679" max="5690" width="8.7109375" style="2"/>
    <col min="5691" max="5691" width="10.42578125" style="2" bestFit="1" customWidth="1"/>
    <col min="5692" max="5702" width="8.7109375" style="2"/>
    <col min="5703" max="5703" width="46.85546875" style="2" customWidth="1"/>
    <col min="5704" max="5704" width="36" style="2" customWidth="1"/>
    <col min="5705" max="5878" width="8.7109375" style="2"/>
    <col min="5879" max="5879" width="11.85546875" style="2" customWidth="1"/>
    <col min="5880" max="5881" width="23.140625" style="2" customWidth="1"/>
    <col min="5882" max="5882" width="34.85546875" style="2" customWidth="1"/>
    <col min="5883" max="5883" width="27.42578125" style="2" customWidth="1"/>
    <col min="5884" max="5884" width="27.85546875" style="2" customWidth="1"/>
    <col min="5885" max="5887" width="22" style="2" customWidth="1"/>
    <col min="5888" max="5888" width="33.140625" style="2" customWidth="1"/>
    <col min="5889" max="5889" width="15.85546875" style="2" customWidth="1"/>
    <col min="5890" max="5890" width="24.85546875" style="2" customWidth="1"/>
    <col min="5891" max="5891" width="15.85546875" style="2" customWidth="1"/>
    <col min="5892" max="5892" width="15.140625" style="2" customWidth="1"/>
    <col min="5893" max="5893" width="12.140625" style="2" customWidth="1"/>
    <col min="5894" max="5894" width="14.5703125" style="2" customWidth="1"/>
    <col min="5895" max="5895" width="13.85546875" style="2" customWidth="1"/>
    <col min="5896" max="5897" width="15.42578125" style="2" customWidth="1"/>
    <col min="5898" max="5898" width="14.140625" style="2" customWidth="1"/>
    <col min="5899" max="5899" width="15.140625" style="2" customWidth="1"/>
    <col min="5900" max="5900" width="14.85546875" style="2" customWidth="1"/>
    <col min="5901" max="5901" width="15.5703125" style="2" customWidth="1"/>
    <col min="5902" max="5912" width="15.85546875" style="2" customWidth="1"/>
    <col min="5913" max="5933" width="8.7109375" style="2"/>
    <col min="5934" max="5934" width="11.140625" style="2" customWidth="1"/>
    <col min="5935" max="5946" width="8.7109375" style="2"/>
    <col min="5947" max="5947" width="10.42578125" style="2" bestFit="1" customWidth="1"/>
    <col min="5948" max="5958" width="8.7109375" style="2"/>
    <col min="5959" max="5959" width="46.85546875" style="2" customWidth="1"/>
    <col min="5960" max="5960" width="36" style="2" customWidth="1"/>
    <col min="5961" max="6134" width="8.7109375" style="2"/>
    <col min="6135" max="6135" width="11.85546875" style="2" customWidth="1"/>
    <col min="6136" max="6137" width="23.140625" style="2" customWidth="1"/>
    <col min="6138" max="6138" width="34.85546875" style="2" customWidth="1"/>
    <col min="6139" max="6139" width="27.42578125" style="2" customWidth="1"/>
    <col min="6140" max="6140" width="27.85546875" style="2" customWidth="1"/>
    <col min="6141" max="6143" width="22" style="2" customWidth="1"/>
    <col min="6144" max="6144" width="33.140625" style="2" customWidth="1"/>
    <col min="6145" max="6145" width="15.85546875" style="2" customWidth="1"/>
    <col min="6146" max="6146" width="24.85546875" style="2" customWidth="1"/>
    <col min="6147" max="6147" width="15.85546875" style="2" customWidth="1"/>
    <col min="6148" max="6148" width="15.140625" style="2" customWidth="1"/>
    <col min="6149" max="6149" width="12.140625" style="2" customWidth="1"/>
    <col min="6150" max="6150" width="14.5703125" style="2" customWidth="1"/>
    <col min="6151" max="6151" width="13.85546875" style="2" customWidth="1"/>
    <col min="6152" max="6153" width="15.42578125" style="2" customWidth="1"/>
    <col min="6154" max="6154" width="14.140625" style="2" customWidth="1"/>
    <col min="6155" max="6155" width="15.140625" style="2" customWidth="1"/>
    <col min="6156" max="6156" width="14.85546875" style="2" customWidth="1"/>
    <col min="6157" max="6157" width="15.5703125" style="2" customWidth="1"/>
    <col min="6158" max="6168" width="15.85546875" style="2" customWidth="1"/>
    <col min="6169" max="6189" width="8.7109375" style="2"/>
    <col min="6190" max="6190" width="11.140625" style="2" customWidth="1"/>
    <col min="6191" max="6202" width="8.7109375" style="2"/>
    <col min="6203" max="6203" width="10.42578125" style="2" bestFit="1" customWidth="1"/>
    <col min="6204" max="6214" width="8.7109375" style="2"/>
    <col min="6215" max="6215" width="46.85546875" style="2" customWidth="1"/>
    <col min="6216" max="6216" width="36" style="2" customWidth="1"/>
    <col min="6217" max="6390" width="8.7109375" style="2"/>
    <col min="6391" max="6391" width="11.85546875" style="2" customWidth="1"/>
    <col min="6392" max="6393" width="23.140625" style="2" customWidth="1"/>
    <col min="6394" max="6394" width="34.85546875" style="2" customWidth="1"/>
    <col min="6395" max="6395" width="27.42578125" style="2" customWidth="1"/>
    <col min="6396" max="6396" width="27.85546875" style="2" customWidth="1"/>
    <col min="6397" max="6399" width="22" style="2" customWidth="1"/>
    <col min="6400" max="6400" width="33.140625" style="2" customWidth="1"/>
    <col min="6401" max="6401" width="15.85546875" style="2" customWidth="1"/>
    <col min="6402" max="6402" width="24.85546875" style="2" customWidth="1"/>
    <col min="6403" max="6403" width="15.85546875" style="2" customWidth="1"/>
    <col min="6404" max="6404" width="15.140625" style="2" customWidth="1"/>
    <col min="6405" max="6405" width="12.140625" style="2" customWidth="1"/>
    <col min="6406" max="6406" width="14.5703125" style="2" customWidth="1"/>
    <col min="6407" max="6407" width="13.85546875" style="2" customWidth="1"/>
    <col min="6408" max="6409" width="15.42578125" style="2" customWidth="1"/>
    <col min="6410" max="6410" width="14.140625" style="2" customWidth="1"/>
    <col min="6411" max="6411" width="15.140625" style="2" customWidth="1"/>
    <col min="6412" max="6412" width="14.85546875" style="2" customWidth="1"/>
    <col min="6413" max="6413" width="15.5703125" style="2" customWidth="1"/>
    <col min="6414" max="6424" width="15.85546875" style="2" customWidth="1"/>
    <col min="6425" max="6445" width="8.7109375" style="2"/>
    <col min="6446" max="6446" width="11.140625" style="2" customWidth="1"/>
    <col min="6447" max="6458" width="8.7109375" style="2"/>
    <col min="6459" max="6459" width="10.42578125" style="2" bestFit="1" customWidth="1"/>
    <col min="6460" max="6470" width="8.7109375" style="2"/>
    <col min="6471" max="6471" width="46.85546875" style="2" customWidth="1"/>
    <col min="6472" max="6472" width="36" style="2" customWidth="1"/>
    <col min="6473" max="6646" width="8.7109375" style="2"/>
    <col min="6647" max="6647" width="11.85546875" style="2" customWidth="1"/>
    <col min="6648" max="6649" width="23.140625" style="2" customWidth="1"/>
    <col min="6650" max="6650" width="34.85546875" style="2" customWidth="1"/>
    <col min="6651" max="6651" width="27.42578125" style="2" customWidth="1"/>
    <col min="6652" max="6652" width="27.85546875" style="2" customWidth="1"/>
    <col min="6653" max="6655" width="22" style="2" customWidth="1"/>
    <col min="6656" max="6656" width="33.140625" style="2" customWidth="1"/>
    <col min="6657" max="6657" width="15.85546875" style="2" customWidth="1"/>
    <col min="6658" max="6658" width="24.85546875" style="2" customWidth="1"/>
    <col min="6659" max="6659" width="15.85546875" style="2" customWidth="1"/>
    <col min="6660" max="6660" width="15.140625" style="2" customWidth="1"/>
    <col min="6661" max="6661" width="12.140625" style="2" customWidth="1"/>
    <col min="6662" max="6662" width="14.5703125" style="2" customWidth="1"/>
    <col min="6663" max="6663" width="13.85546875" style="2" customWidth="1"/>
    <col min="6664" max="6665" width="15.42578125" style="2" customWidth="1"/>
    <col min="6666" max="6666" width="14.140625" style="2" customWidth="1"/>
    <col min="6667" max="6667" width="15.140625" style="2" customWidth="1"/>
    <col min="6668" max="6668" width="14.85546875" style="2" customWidth="1"/>
    <col min="6669" max="6669" width="15.5703125" style="2" customWidth="1"/>
    <col min="6670" max="6680" width="15.85546875" style="2" customWidth="1"/>
    <col min="6681" max="6701" width="8.7109375" style="2"/>
    <col min="6702" max="6702" width="11.140625" style="2" customWidth="1"/>
    <col min="6703" max="6714" width="8.7109375" style="2"/>
    <col min="6715" max="6715" width="10.42578125" style="2" bestFit="1" customWidth="1"/>
    <col min="6716" max="6726" width="8.7109375" style="2"/>
    <col min="6727" max="6727" width="46.85546875" style="2" customWidth="1"/>
    <col min="6728" max="6728" width="36" style="2" customWidth="1"/>
    <col min="6729" max="6902" width="8.7109375" style="2"/>
    <col min="6903" max="6903" width="11.85546875" style="2" customWidth="1"/>
    <col min="6904" max="6905" width="23.140625" style="2" customWidth="1"/>
    <col min="6906" max="6906" width="34.85546875" style="2" customWidth="1"/>
    <col min="6907" max="6907" width="27.42578125" style="2" customWidth="1"/>
    <col min="6908" max="6908" width="27.85546875" style="2" customWidth="1"/>
    <col min="6909" max="6911" width="22" style="2" customWidth="1"/>
    <col min="6912" max="6912" width="33.140625" style="2" customWidth="1"/>
    <col min="6913" max="6913" width="15.85546875" style="2" customWidth="1"/>
    <col min="6914" max="6914" width="24.85546875" style="2" customWidth="1"/>
    <col min="6915" max="6915" width="15.85546875" style="2" customWidth="1"/>
    <col min="6916" max="6916" width="15.140625" style="2" customWidth="1"/>
    <col min="6917" max="6917" width="12.140625" style="2" customWidth="1"/>
    <col min="6918" max="6918" width="14.5703125" style="2" customWidth="1"/>
    <col min="6919" max="6919" width="13.85546875" style="2" customWidth="1"/>
    <col min="6920" max="6921" width="15.42578125" style="2" customWidth="1"/>
    <col min="6922" max="6922" width="14.140625" style="2" customWidth="1"/>
    <col min="6923" max="6923" width="15.140625" style="2" customWidth="1"/>
    <col min="6924" max="6924" width="14.85546875" style="2" customWidth="1"/>
    <col min="6925" max="6925" width="15.5703125" style="2" customWidth="1"/>
    <col min="6926" max="6936" width="15.85546875" style="2" customWidth="1"/>
    <col min="6937" max="6957" width="8.7109375" style="2"/>
    <col min="6958" max="6958" width="11.140625" style="2" customWidth="1"/>
    <col min="6959" max="6970" width="8.7109375" style="2"/>
    <col min="6971" max="6971" width="10.42578125" style="2" bestFit="1" customWidth="1"/>
    <col min="6972" max="6982" width="8.7109375" style="2"/>
    <col min="6983" max="6983" width="46.85546875" style="2" customWidth="1"/>
    <col min="6984" max="6984" width="36" style="2" customWidth="1"/>
    <col min="6985" max="7158" width="8.7109375" style="2"/>
    <col min="7159" max="7159" width="11.85546875" style="2" customWidth="1"/>
    <col min="7160" max="7161" width="23.140625" style="2" customWidth="1"/>
    <col min="7162" max="7162" width="34.85546875" style="2" customWidth="1"/>
    <col min="7163" max="7163" width="27.42578125" style="2" customWidth="1"/>
    <col min="7164" max="7164" width="27.85546875" style="2" customWidth="1"/>
    <col min="7165" max="7167" width="22" style="2" customWidth="1"/>
    <col min="7168" max="7168" width="33.140625" style="2" customWidth="1"/>
    <col min="7169" max="7169" width="15.85546875" style="2" customWidth="1"/>
    <col min="7170" max="7170" width="24.85546875" style="2" customWidth="1"/>
    <col min="7171" max="7171" width="15.85546875" style="2" customWidth="1"/>
    <col min="7172" max="7172" width="15.140625" style="2" customWidth="1"/>
    <col min="7173" max="7173" width="12.140625" style="2" customWidth="1"/>
    <col min="7174" max="7174" width="14.5703125" style="2" customWidth="1"/>
    <col min="7175" max="7175" width="13.85546875" style="2" customWidth="1"/>
    <col min="7176" max="7177" width="15.42578125" style="2" customWidth="1"/>
    <col min="7178" max="7178" width="14.140625" style="2" customWidth="1"/>
    <col min="7179" max="7179" width="15.140625" style="2" customWidth="1"/>
    <col min="7180" max="7180" width="14.85546875" style="2" customWidth="1"/>
    <col min="7181" max="7181" width="15.5703125" style="2" customWidth="1"/>
    <col min="7182" max="7192" width="15.85546875" style="2" customWidth="1"/>
    <col min="7193" max="7213" width="8.7109375" style="2"/>
    <col min="7214" max="7214" width="11.140625" style="2" customWidth="1"/>
    <col min="7215" max="7226" width="8.7109375" style="2"/>
    <col min="7227" max="7227" width="10.42578125" style="2" bestFit="1" customWidth="1"/>
    <col min="7228" max="7238" width="8.7109375" style="2"/>
    <col min="7239" max="7239" width="46.85546875" style="2" customWidth="1"/>
    <col min="7240" max="7240" width="36" style="2" customWidth="1"/>
    <col min="7241" max="7414" width="8.7109375" style="2"/>
    <col min="7415" max="7415" width="11.85546875" style="2" customWidth="1"/>
    <col min="7416" max="7417" width="23.140625" style="2" customWidth="1"/>
    <col min="7418" max="7418" width="34.85546875" style="2" customWidth="1"/>
    <col min="7419" max="7419" width="27.42578125" style="2" customWidth="1"/>
    <col min="7420" max="7420" width="27.85546875" style="2" customWidth="1"/>
    <col min="7421" max="7423" width="22" style="2" customWidth="1"/>
    <col min="7424" max="7424" width="33.140625" style="2" customWidth="1"/>
    <col min="7425" max="7425" width="15.85546875" style="2" customWidth="1"/>
    <col min="7426" max="7426" width="24.85546875" style="2" customWidth="1"/>
    <col min="7427" max="7427" width="15.85546875" style="2" customWidth="1"/>
    <col min="7428" max="7428" width="15.140625" style="2" customWidth="1"/>
    <col min="7429" max="7429" width="12.140625" style="2" customWidth="1"/>
    <col min="7430" max="7430" width="14.5703125" style="2" customWidth="1"/>
    <col min="7431" max="7431" width="13.85546875" style="2" customWidth="1"/>
    <col min="7432" max="7433" width="15.42578125" style="2" customWidth="1"/>
    <col min="7434" max="7434" width="14.140625" style="2" customWidth="1"/>
    <col min="7435" max="7435" width="15.140625" style="2" customWidth="1"/>
    <col min="7436" max="7436" width="14.85546875" style="2" customWidth="1"/>
    <col min="7437" max="7437" width="15.5703125" style="2" customWidth="1"/>
    <col min="7438" max="7448" width="15.85546875" style="2" customWidth="1"/>
    <col min="7449" max="7469" width="8.7109375" style="2"/>
    <col min="7470" max="7470" width="11.140625" style="2" customWidth="1"/>
    <col min="7471" max="7482" width="8.7109375" style="2"/>
    <col min="7483" max="7483" width="10.42578125" style="2" bestFit="1" customWidth="1"/>
    <col min="7484" max="7494" width="8.7109375" style="2"/>
    <col min="7495" max="7495" width="46.85546875" style="2" customWidth="1"/>
    <col min="7496" max="7496" width="36" style="2" customWidth="1"/>
    <col min="7497" max="7670" width="8.7109375" style="2"/>
    <col min="7671" max="7671" width="11.85546875" style="2" customWidth="1"/>
    <col min="7672" max="7673" width="23.140625" style="2" customWidth="1"/>
    <col min="7674" max="7674" width="34.85546875" style="2" customWidth="1"/>
    <col min="7675" max="7675" width="27.42578125" style="2" customWidth="1"/>
    <col min="7676" max="7676" width="27.85546875" style="2" customWidth="1"/>
    <col min="7677" max="7679" width="22" style="2" customWidth="1"/>
    <col min="7680" max="7680" width="33.140625" style="2" customWidth="1"/>
    <col min="7681" max="7681" width="15.85546875" style="2" customWidth="1"/>
    <col min="7682" max="7682" width="24.85546875" style="2" customWidth="1"/>
    <col min="7683" max="7683" width="15.85546875" style="2" customWidth="1"/>
    <col min="7684" max="7684" width="15.140625" style="2" customWidth="1"/>
    <col min="7685" max="7685" width="12.140625" style="2" customWidth="1"/>
    <col min="7686" max="7686" width="14.5703125" style="2" customWidth="1"/>
    <col min="7687" max="7687" width="13.85546875" style="2" customWidth="1"/>
    <col min="7688" max="7689" width="15.42578125" style="2" customWidth="1"/>
    <col min="7690" max="7690" width="14.140625" style="2" customWidth="1"/>
    <col min="7691" max="7691" width="15.140625" style="2" customWidth="1"/>
    <col min="7692" max="7692" width="14.85546875" style="2" customWidth="1"/>
    <col min="7693" max="7693" width="15.5703125" style="2" customWidth="1"/>
    <col min="7694" max="7704" width="15.85546875" style="2" customWidth="1"/>
    <col min="7705" max="7725" width="8.7109375" style="2"/>
    <col min="7726" max="7726" width="11.140625" style="2" customWidth="1"/>
    <col min="7727" max="7738" width="8.7109375" style="2"/>
    <col min="7739" max="7739" width="10.42578125" style="2" bestFit="1" customWidth="1"/>
    <col min="7740" max="7750" width="8.7109375" style="2"/>
    <col min="7751" max="7751" width="46.85546875" style="2" customWidth="1"/>
    <col min="7752" max="7752" width="36" style="2" customWidth="1"/>
    <col min="7753" max="7926" width="8.7109375" style="2"/>
    <col min="7927" max="7927" width="11.85546875" style="2" customWidth="1"/>
    <col min="7928" max="7929" width="23.140625" style="2" customWidth="1"/>
    <col min="7930" max="7930" width="34.85546875" style="2" customWidth="1"/>
    <col min="7931" max="7931" width="27.42578125" style="2" customWidth="1"/>
    <col min="7932" max="7932" width="27.85546875" style="2" customWidth="1"/>
    <col min="7933" max="7935" width="22" style="2" customWidth="1"/>
    <col min="7936" max="7936" width="33.140625" style="2" customWidth="1"/>
    <col min="7937" max="7937" width="15.85546875" style="2" customWidth="1"/>
    <col min="7938" max="7938" width="24.85546875" style="2" customWidth="1"/>
    <col min="7939" max="7939" width="15.85546875" style="2" customWidth="1"/>
    <col min="7940" max="7940" width="15.140625" style="2" customWidth="1"/>
    <col min="7941" max="7941" width="12.140625" style="2" customWidth="1"/>
    <col min="7942" max="7942" width="14.5703125" style="2" customWidth="1"/>
    <col min="7943" max="7943" width="13.85546875" style="2" customWidth="1"/>
    <col min="7944" max="7945" width="15.42578125" style="2" customWidth="1"/>
    <col min="7946" max="7946" width="14.140625" style="2" customWidth="1"/>
    <col min="7947" max="7947" width="15.140625" style="2" customWidth="1"/>
    <col min="7948" max="7948" width="14.85546875" style="2" customWidth="1"/>
    <col min="7949" max="7949" width="15.5703125" style="2" customWidth="1"/>
    <col min="7950" max="7960" width="15.85546875" style="2" customWidth="1"/>
    <col min="7961" max="7981" width="8.7109375" style="2"/>
    <col min="7982" max="7982" width="11.140625" style="2" customWidth="1"/>
    <col min="7983" max="7994" width="8.7109375" style="2"/>
    <col min="7995" max="7995" width="10.42578125" style="2" bestFit="1" customWidth="1"/>
    <col min="7996" max="8006" width="8.7109375" style="2"/>
    <col min="8007" max="8007" width="46.85546875" style="2" customWidth="1"/>
    <col min="8008" max="8008" width="36" style="2" customWidth="1"/>
    <col min="8009" max="8182" width="8.7109375" style="2"/>
    <col min="8183" max="8183" width="11.85546875" style="2" customWidth="1"/>
    <col min="8184" max="8185" width="23.140625" style="2" customWidth="1"/>
    <col min="8186" max="8186" width="34.85546875" style="2" customWidth="1"/>
    <col min="8187" max="8187" width="27.42578125" style="2" customWidth="1"/>
    <col min="8188" max="8188" width="27.85546875" style="2" customWidth="1"/>
    <col min="8189" max="8191" width="22" style="2" customWidth="1"/>
    <col min="8192" max="8192" width="33.140625" style="2" customWidth="1"/>
    <col min="8193" max="8193" width="15.85546875" style="2" customWidth="1"/>
    <col min="8194" max="8194" width="24.85546875" style="2" customWidth="1"/>
    <col min="8195" max="8195" width="15.85546875" style="2" customWidth="1"/>
    <col min="8196" max="8196" width="15.140625" style="2" customWidth="1"/>
    <col min="8197" max="8197" width="12.140625" style="2" customWidth="1"/>
    <col min="8198" max="8198" width="14.5703125" style="2" customWidth="1"/>
    <col min="8199" max="8199" width="13.85546875" style="2" customWidth="1"/>
    <col min="8200" max="8201" width="15.42578125" style="2" customWidth="1"/>
    <col min="8202" max="8202" width="14.140625" style="2" customWidth="1"/>
    <col min="8203" max="8203" width="15.140625" style="2" customWidth="1"/>
    <col min="8204" max="8204" width="14.85546875" style="2" customWidth="1"/>
    <col min="8205" max="8205" width="15.5703125" style="2" customWidth="1"/>
    <col min="8206" max="8216" width="15.85546875" style="2" customWidth="1"/>
    <col min="8217" max="8237" width="8.7109375" style="2"/>
    <col min="8238" max="8238" width="11.140625" style="2" customWidth="1"/>
    <col min="8239" max="8250" width="8.7109375" style="2"/>
    <col min="8251" max="8251" width="10.42578125" style="2" bestFit="1" customWidth="1"/>
    <col min="8252" max="8262" width="8.7109375" style="2"/>
    <col min="8263" max="8263" width="46.85546875" style="2" customWidth="1"/>
    <col min="8264" max="8264" width="36" style="2" customWidth="1"/>
    <col min="8265" max="8438" width="8.7109375" style="2"/>
    <col min="8439" max="8439" width="11.85546875" style="2" customWidth="1"/>
    <col min="8440" max="8441" width="23.140625" style="2" customWidth="1"/>
    <col min="8442" max="8442" width="34.85546875" style="2" customWidth="1"/>
    <col min="8443" max="8443" width="27.42578125" style="2" customWidth="1"/>
    <col min="8444" max="8444" width="27.85546875" style="2" customWidth="1"/>
    <col min="8445" max="8447" width="22" style="2" customWidth="1"/>
    <col min="8448" max="8448" width="33.140625" style="2" customWidth="1"/>
    <col min="8449" max="8449" width="15.85546875" style="2" customWidth="1"/>
    <col min="8450" max="8450" width="24.85546875" style="2" customWidth="1"/>
    <col min="8451" max="8451" width="15.85546875" style="2" customWidth="1"/>
    <col min="8452" max="8452" width="15.140625" style="2" customWidth="1"/>
    <col min="8453" max="8453" width="12.140625" style="2" customWidth="1"/>
    <col min="8454" max="8454" width="14.5703125" style="2" customWidth="1"/>
    <col min="8455" max="8455" width="13.85546875" style="2" customWidth="1"/>
    <col min="8456" max="8457" width="15.42578125" style="2" customWidth="1"/>
    <col min="8458" max="8458" width="14.140625" style="2" customWidth="1"/>
    <col min="8459" max="8459" width="15.140625" style="2" customWidth="1"/>
    <col min="8460" max="8460" width="14.85546875" style="2" customWidth="1"/>
    <col min="8461" max="8461" width="15.5703125" style="2" customWidth="1"/>
    <col min="8462" max="8472" width="15.85546875" style="2" customWidth="1"/>
    <col min="8473" max="8493" width="8.7109375" style="2"/>
    <col min="8494" max="8494" width="11.140625" style="2" customWidth="1"/>
    <col min="8495" max="8506" width="8.7109375" style="2"/>
    <col min="8507" max="8507" width="10.42578125" style="2" bestFit="1" customWidth="1"/>
    <col min="8508" max="8518" width="8.7109375" style="2"/>
    <col min="8519" max="8519" width="46.85546875" style="2" customWidth="1"/>
    <col min="8520" max="8520" width="36" style="2" customWidth="1"/>
    <col min="8521" max="8694" width="8.7109375" style="2"/>
    <col min="8695" max="8695" width="11.85546875" style="2" customWidth="1"/>
    <col min="8696" max="8697" width="23.140625" style="2" customWidth="1"/>
    <col min="8698" max="8698" width="34.85546875" style="2" customWidth="1"/>
    <col min="8699" max="8699" width="27.42578125" style="2" customWidth="1"/>
    <col min="8700" max="8700" width="27.85546875" style="2" customWidth="1"/>
    <col min="8701" max="8703" width="22" style="2" customWidth="1"/>
    <col min="8704" max="8704" width="33.140625" style="2" customWidth="1"/>
    <col min="8705" max="8705" width="15.85546875" style="2" customWidth="1"/>
    <col min="8706" max="8706" width="24.85546875" style="2" customWidth="1"/>
    <col min="8707" max="8707" width="15.85546875" style="2" customWidth="1"/>
    <col min="8708" max="8708" width="15.140625" style="2" customWidth="1"/>
    <col min="8709" max="8709" width="12.140625" style="2" customWidth="1"/>
    <col min="8710" max="8710" width="14.5703125" style="2" customWidth="1"/>
    <col min="8711" max="8711" width="13.85546875" style="2" customWidth="1"/>
    <col min="8712" max="8713" width="15.42578125" style="2" customWidth="1"/>
    <col min="8714" max="8714" width="14.140625" style="2" customWidth="1"/>
    <col min="8715" max="8715" width="15.140625" style="2" customWidth="1"/>
    <col min="8716" max="8716" width="14.85546875" style="2" customWidth="1"/>
    <col min="8717" max="8717" width="15.5703125" style="2" customWidth="1"/>
    <col min="8718" max="8728" width="15.85546875" style="2" customWidth="1"/>
    <col min="8729" max="8749" width="8.7109375" style="2"/>
    <col min="8750" max="8750" width="11.140625" style="2" customWidth="1"/>
    <col min="8751" max="8762" width="8.7109375" style="2"/>
    <col min="8763" max="8763" width="10.42578125" style="2" bestFit="1" customWidth="1"/>
    <col min="8764" max="8774" width="8.7109375" style="2"/>
    <col min="8775" max="8775" width="46.85546875" style="2" customWidth="1"/>
    <col min="8776" max="8776" width="36" style="2" customWidth="1"/>
    <col min="8777" max="8950" width="8.7109375" style="2"/>
    <col min="8951" max="8951" width="11.85546875" style="2" customWidth="1"/>
    <col min="8952" max="8953" width="23.140625" style="2" customWidth="1"/>
    <col min="8954" max="8954" width="34.85546875" style="2" customWidth="1"/>
    <col min="8955" max="8955" width="27.42578125" style="2" customWidth="1"/>
    <col min="8956" max="8956" width="27.85546875" style="2" customWidth="1"/>
    <col min="8957" max="8959" width="22" style="2" customWidth="1"/>
    <col min="8960" max="8960" width="33.140625" style="2" customWidth="1"/>
    <col min="8961" max="8961" width="15.85546875" style="2" customWidth="1"/>
    <col min="8962" max="8962" width="24.85546875" style="2" customWidth="1"/>
    <col min="8963" max="8963" width="15.85546875" style="2" customWidth="1"/>
    <col min="8964" max="8964" width="15.140625" style="2" customWidth="1"/>
    <col min="8965" max="8965" width="12.140625" style="2" customWidth="1"/>
    <col min="8966" max="8966" width="14.5703125" style="2" customWidth="1"/>
    <col min="8967" max="8967" width="13.85546875" style="2" customWidth="1"/>
    <col min="8968" max="8969" width="15.42578125" style="2" customWidth="1"/>
    <col min="8970" max="8970" width="14.140625" style="2" customWidth="1"/>
    <col min="8971" max="8971" width="15.140625" style="2" customWidth="1"/>
    <col min="8972" max="8972" width="14.85546875" style="2" customWidth="1"/>
    <col min="8973" max="8973" width="15.5703125" style="2" customWidth="1"/>
    <col min="8974" max="8984" width="15.85546875" style="2" customWidth="1"/>
    <col min="8985" max="9005" width="8.7109375" style="2"/>
    <col min="9006" max="9006" width="11.140625" style="2" customWidth="1"/>
    <col min="9007" max="9018" width="8.7109375" style="2"/>
    <col min="9019" max="9019" width="10.42578125" style="2" bestFit="1" customWidth="1"/>
    <col min="9020" max="9030" width="8.7109375" style="2"/>
    <col min="9031" max="9031" width="46.85546875" style="2" customWidth="1"/>
    <col min="9032" max="9032" width="36" style="2" customWidth="1"/>
    <col min="9033" max="9206" width="8.7109375" style="2"/>
    <col min="9207" max="9207" width="11.85546875" style="2" customWidth="1"/>
    <col min="9208" max="9209" width="23.140625" style="2" customWidth="1"/>
    <col min="9210" max="9210" width="34.85546875" style="2" customWidth="1"/>
    <col min="9211" max="9211" width="27.42578125" style="2" customWidth="1"/>
    <col min="9212" max="9212" width="27.85546875" style="2" customWidth="1"/>
    <col min="9213" max="9215" width="22" style="2" customWidth="1"/>
    <col min="9216" max="9216" width="33.140625" style="2" customWidth="1"/>
    <col min="9217" max="9217" width="15.85546875" style="2" customWidth="1"/>
    <col min="9218" max="9218" width="24.85546875" style="2" customWidth="1"/>
    <col min="9219" max="9219" width="15.85546875" style="2" customWidth="1"/>
    <col min="9220" max="9220" width="15.140625" style="2" customWidth="1"/>
    <col min="9221" max="9221" width="12.140625" style="2" customWidth="1"/>
    <col min="9222" max="9222" width="14.5703125" style="2" customWidth="1"/>
    <col min="9223" max="9223" width="13.85546875" style="2" customWidth="1"/>
    <col min="9224" max="9225" width="15.42578125" style="2" customWidth="1"/>
    <col min="9226" max="9226" width="14.140625" style="2" customWidth="1"/>
    <col min="9227" max="9227" width="15.140625" style="2" customWidth="1"/>
    <col min="9228" max="9228" width="14.85546875" style="2" customWidth="1"/>
    <col min="9229" max="9229" width="15.5703125" style="2" customWidth="1"/>
    <col min="9230" max="9240" width="15.85546875" style="2" customWidth="1"/>
    <col min="9241" max="9261" width="8.7109375" style="2"/>
    <col min="9262" max="9262" width="11.140625" style="2" customWidth="1"/>
    <col min="9263" max="9274" width="8.7109375" style="2"/>
    <col min="9275" max="9275" width="10.42578125" style="2" bestFit="1" customWidth="1"/>
    <col min="9276" max="9286" width="8.7109375" style="2"/>
    <col min="9287" max="9287" width="46.85546875" style="2" customWidth="1"/>
    <col min="9288" max="9288" width="36" style="2" customWidth="1"/>
    <col min="9289" max="9462" width="8.7109375" style="2"/>
    <col min="9463" max="9463" width="11.85546875" style="2" customWidth="1"/>
    <col min="9464" max="9465" width="23.140625" style="2" customWidth="1"/>
    <col min="9466" max="9466" width="34.85546875" style="2" customWidth="1"/>
    <col min="9467" max="9467" width="27.42578125" style="2" customWidth="1"/>
    <col min="9468" max="9468" width="27.85546875" style="2" customWidth="1"/>
    <col min="9469" max="9471" width="22" style="2" customWidth="1"/>
    <col min="9472" max="9472" width="33.140625" style="2" customWidth="1"/>
    <col min="9473" max="9473" width="15.85546875" style="2" customWidth="1"/>
    <col min="9474" max="9474" width="24.85546875" style="2" customWidth="1"/>
    <col min="9475" max="9475" width="15.85546875" style="2" customWidth="1"/>
    <col min="9476" max="9476" width="15.140625" style="2" customWidth="1"/>
    <col min="9477" max="9477" width="12.140625" style="2" customWidth="1"/>
    <col min="9478" max="9478" width="14.5703125" style="2" customWidth="1"/>
    <col min="9479" max="9479" width="13.85546875" style="2" customWidth="1"/>
    <col min="9480" max="9481" width="15.42578125" style="2" customWidth="1"/>
    <col min="9482" max="9482" width="14.140625" style="2" customWidth="1"/>
    <col min="9483" max="9483" width="15.140625" style="2" customWidth="1"/>
    <col min="9484" max="9484" width="14.85546875" style="2" customWidth="1"/>
    <col min="9485" max="9485" width="15.5703125" style="2" customWidth="1"/>
    <col min="9486" max="9496" width="15.85546875" style="2" customWidth="1"/>
    <col min="9497" max="9517" width="8.7109375" style="2"/>
    <col min="9518" max="9518" width="11.140625" style="2" customWidth="1"/>
    <col min="9519" max="9530" width="8.7109375" style="2"/>
    <col min="9531" max="9531" width="10.42578125" style="2" bestFit="1" customWidth="1"/>
    <col min="9532" max="9542" width="8.7109375" style="2"/>
    <col min="9543" max="9543" width="46.85546875" style="2" customWidth="1"/>
    <col min="9544" max="9544" width="36" style="2" customWidth="1"/>
    <col min="9545" max="9718" width="8.7109375" style="2"/>
    <col min="9719" max="9719" width="11.85546875" style="2" customWidth="1"/>
    <col min="9720" max="9721" width="23.140625" style="2" customWidth="1"/>
    <col min="9722" max="9722" width="34.85546875" style="2" customWidth="1"/>
    <col min="9723" max="9723" width="27.42578125" style="2" customWidth="1"/>
    <col min="9724" max="9724" width="27.85546875" style="2" customWidth="1"/>
    <col min="9725" max="9727" width="22" style="2" customWidth="1"/>
    <col min="9728" max="9728" width="33.140625" style="2" customWidth="1"/>
    <col min="9729" max="9729" width="15.85546875" style="2" customWidth="1"/>
    <col min="9730" max="9730" width="24.85546875" style="2" customWidth="1"/>
    <col min="9731" max="9731" width="15.85546875" style="2" customWidth="1"/>
    <col min="9732" max="9732" width="15.140625" style="2" customWidth="1"/>
    <col min="9733" max="9733" width="12.140625" style="2" customWidth="1"/>
    <col min="9734" max="9734" width="14.5703125" style="2" customWidth="1"/>
    <col min="9735" max="9735" width="13.85546875" style="2" customWidth="1"/>
    <col min="9736" max="9737" width="15.42578125" style="2" customWidth="1"/>
    <col min="9738" max="9738" width="14.140625" style="2" customWidth="1"/>
    <col min="9739" max="9739" width="15.140625" style="2" customWidth="1"/>
    <col min="9740" max="9740" width="14.85546875" style="2" customWidth="1"/>
    <col min="9741" max="9741" width="15.5703125" style="2" customWidth="1"/>
    <col min="9742" max="9752" width="15.85546875" style="2" customWidth="1"/>
    <col min="9753" max="9773" width="8.7109375" style="2"/>
    <col min="9774" max="9774" width="11.140625" style="2" customWidth="1"/>
    <col min="9775" max="9786" width="8.7109375" style="2"/>
    <col min="9787" max="9787" width="10.42578125" style="2" bestFit="1" customWidth="1"/>
    <col min="9788" max="9798" width="8.7109375" style="2"/>
    <col min="9799" max="9799" width="46.85546875" style="2" customWidth="1"/>
    <col min="9800" max="9800" width="36" style="2" customWidth="1"/>
    <col min="9801" max="9974" width="8.7109375" style="2"/>
    <col min="9975" max="9975" width="11.85546875" style="2" customWidth="1"/>
    <col min="9976" max="9977" width="23.140625" style="2" customWidth="1"/>
    <col min="9978" max="9978" width="34.85546875" style="2" customWidth="1"/>
    <col min="9979" max="9979" width="27.42578125" style="2" customWidth="1"/>
    <col min="9980" max="9980" width="27.85546875" style="2" customWidth="1"/>
    <col min="9981" max="9983" width="22" style="2" customWidth="1"/>
    <col min="9984" max="9984" width="33.140625" style="2" customWidth="1"/>
    <col min="9985" max="9985" width="15.85546875" style="2" customWidth="1"/>
    <col min="9986" max="9986" width="24.85546875" style="2" customWidth="1"/>
    <col min="9987" max="9987" width="15.85546875" style="2" customWidth="1"/>
    <col min="9988" max="9988" width="15.140625" style="2" customWidth="1"/>
    <col min="9989" max="9989" width="12.140625" style="2" customWidth="1"/>
    <col min="9990" max="9990" width="14.5703125" style="2" customWidth="1"/>
    <col min="9991" max="9991" width="13.85546875" style="2" customWidth="1"/>
    <col min="9992" max="9993" width="15.42578125" style="2" customWidth="1"/>
    <col min="9994" max="9994" width="14.140625" style="2" customWidth="1"/>
    <col min="9995" max="9995" width="15.140625" style="2" customWidth="1"/>
    <col min="9996" max="9996" width="14.85546875" style="2" customWidth="1"/>
    <col min="9997" max="9997" width="15.5703125" style="2" customWidth="1"/>
    <col min="9998" max="10008" width="15.85546875" style="2" customWidth="1"/>
    <col min="10009" max="10029" width="8.7109375" style="2"/>
    <col min="10030" max="10030" width="11.140625" style="2" customWidth="1"/>
    <col min="10031" max="10042" width="8.7109375" style="2"/>
    <col min="10043" max="10043" width="10.42578125" style="2" bestFit="1" customWidth="1"/>
    <col min="10044" max="10054" width="8.7109375" style="2"/>
    <col min="10055" max="10055" width="46.85546875" style="2" customWidth="1"/>
    <col min="10056" max="10056" width="36" style="2" customWidth="1"/>
    <col min="10057" max="10230" width="8.7109375" style="2"/>
    <col min="10231" max="10231" width="11.85546875" style="2" customWidth="1"/>
    <col min="10232" max="10233" width="23.140625" style="2" customWidth="1"/>
    <col min="10234" max="10234" width="34.85546875" style="2" customWidth="1"/>
    <col min="10235" max="10235" width="27.42578125" style="2" customWidth="1"/>
    <col min="10236" max="10236" width="27.85546875" style="2" customWidth="1"/>
    <col min="10237" max="10239" width="22" style="2" customWidth="1"/>
    <col min="10240" max="10240" width="33.140625" style="2" customWidth="1"/>
    <col min="10241" max="10241" width="15.85546875" style="2" customWidth="1"/>
    <col min="10242" max="10242" width="24.85546875" style="2" customWidth="1"/>
    <col min="10243" max="10243" width="15.85546875" style="2" customWidth="1"/>
    <col min="10244" max="10244" width="15.140625" style="2" customWidth="1"/>
    <col min="10245" max="10245" width="12.140625" style="2" customWidth="1"/>
    <col min="10246" max="10246" width="14.5703125" style="2" customWidth="1"/>
    <col min="10247" max="10247" width="13.85546875" style="2" customWidth="1"/>
    <col min="10248" max="10249" width="15.42578125" style="2" customWidth="1"/>
    <col min="10250" max="10250" width="14.140625" style="2" customWidth="1"/>
    <col min="10251" max="10251" width="15.140625" style="2" customWidth="1"/>
    <col min="10252" max="10252" width="14.85546875" style="2" customWidth="1"/>
    <col min="10253" max="10253" width="15.5703125" style="2" customWidth="1"/>
    <col min="10254" max="10264" width="15.85546875" style="2" customWidth="1"/>
    <col min="10265" max="10285" width="8.7109375" style="2"/>
    <col min="10286" max="10286" width="11.140625" style="2" customWidth="1"/>
    <col min="10287" max="10298" width="8.7109375" style="2"/>
    <col min="10299" max="10299" width="10.42578125" style="2" bestFit="1" customWidth="1"/>
    <col min="10300" max="10310" width="8.7109375" style="2"/>
    <col min="10311" max="10311" width="46.85546875" style="2" customWidth="1"/>
    <col min="10312" max="10312" width="36" style="2" customWidth="1"/>
    <col min="10313" max="10486" width="8.7109375" style="2"/>
    <col min="10487" max="10487" width="11.85546875" style="2" customWidth="1"/>
    <col min="10488" max="10489" width="23.140625" style="2" customWidth="1"/>
    <col min="10490" max="10490" width="34.85546875" style="2" customWidth="1"/>
    <col min="10491" max="10491" width="27.42578125" style="2" customWidth="1"/>
    <col min="10492" max="10492" width="27.85546875" style="2" customWidth="1"/>
    <col min="10493" max="10495" width="22" style="2" customWidth="1"/>
    <col min="10496" max="10496" width="33.140625" style="2" customWidth="1"/>
    <col min="10497" max="10497" width="15.85546875" style="2" customWidth="1"/>
    <col min="10498" max="10498" width="24.85546875" style="2" customWidth="1"/>
    <col min="10499" max="10499" width="15.85546875" style="2" customWidth="1"/>
    <col min="10500" max="10500" width="15.140625" style="2" customWidth="1"/>
    <col min="10501" max="10501" width="12.140625" style="2" customWidth="1"/>
    <col min="10502" max="10502" width="14.5703125" style="2" customWidth="1"/>
    <col min="10503" max="10503" width="13.85546875" style="2" customWidth="1"/>
    <col min="10504" max="10505" width="15.42578125" style="2" customWidth="1"/>
    <col min="10506" max="10506" width="14.140625" style="2" customWidth="1"/>
    <col min="10507" max="10507" width="15.140625" style="2" customWidth="1"/>
    <col min="10508" max="10508" width="14.85546875" style="2" customWidth="1"/>
    <col min="10509" max="10509" width="15.5703125" style="2" customWidth="1"/>
    <col min="10510" max="10520" width="15.85546875" style="2" customWidth="1"/>
    <col min="10521" max="10541" width="8.7109375" style="2"/>
    <col min="10542" max="10542" width="11.140625" style="2" customWidth="1"/>
    <col min="10543" max="10554" width="8.7109375" style="2"/>
    <col min="10555" max="10555" width="10.42578125" style="2" bestFit="1" customWidth="1"/>
    <col min="10556" max="10566" width="8.7109375" style="2"/>
    <col min="10567" max="10567" width="46.85546875" style="2" customWidth="1"/>
    <col min="10568" max="10568" width="36" style="2" customWidth="1"/>
    <col min="10569" max="10742" width="8.7109375" style="2"/>
    <col min="10743" max="10743" width="11.85546875" style="2" customWidth="1"/>
    <col min="10744" max="10745" width="23.140625" style="2" customWidth="1"/>
    <col min="10746" max="10746" width="34.85546875" style="2" customWidth="1"/>
    <col min="10747" max="10747" width="27.42578125" style="2" customWidth="1"/>
    <col min="10748" max="10748" width="27.85546875" style="2" customWidth="1"/>
    <col min="10749" max="10751" width="22" style="2" customWidth="1"/>
    <col min="10752" max="10752" width="33.140625" style="2" customWidth="1"/>
    <col min="10753" max="10753" width="15.85546875" style="2" customWidth="1"/>
    <col min="10754" max="10754" width="24.85546875" style="2" customWidth="1"/>
    <col min="10755" max="10755" width="15.85546875" style="2" customWidth="1"/>
    <col min="10756" max="10756" width="15.140625" style="2" customWidth="1"/>
    <col min="10757" max="10757" width="12.140625" style="2" customWidth="1"/>
    <col min="10758" max="10758" width="14.5703125" style="2" customWidth="1"/>
    <col min="10759" max="10759" width="13.85546875" style="2" customWidth="1"/>
    <col min="10760" max="10761" width="15.42578125" style="2" customWidth="1"/>
    <col min="10762" max="10762" width="14.140625" style="2" customWidth="1"/>
    <col min="10763" max="10763" width="15.140625" style="2" customWidth="1"/>
    <col min="10764" max="10764" width="14.85546875" style="2" customWidth="1"/>
    <col min="10765" max="10765" width="15.5703125" style="2" customWidth="1"/>
    <col min="10766" max="10776" width="15.85546875" style="2" customWidth="1"/>
    <col min="10777" max="10797" width="8.7109375" style="2"/>
    <col min="10798" max="10798" width="11.140625" style="2" customWidth="1"/>
    <col min="10799" max="10810" width="8.7109375" style="2"/>
    <col min="10811" max="10811" width="10.42578125" style="2" bestFit="1" customWidth="1"/>
    <col min="10812" max="10822" width="8.7109375" style="2"/>
    <col min="10823" max="10823" width="46.85546875" style="2" customWidth="1"/>
    <col min="10824" max="10824" width="36" style="2" customWidth="1"/>
    <col min="10825" max="10998" width="8.7109375" style="2"/>
    <col min="10999" max="10999" width="11.85546875" style="2" customWidth="1"/>
    <col min="11000" max="11001" width="23.140625" style="2" customWidth="1"/>
    <col min="11002" max="11002" width="34.85546875" style="2" customWidth="1"/>
    <col min="11003" max="11003" width="27.42578125" style="2" customWidth="1"/>
    <col min="11004" max="11004" width="27.85546875" style="2" customWidth="1"/>
    <col min="11005" max="11007" width="22" style="2" customWidth="1"/>
    <col min="11008" max="11008" width="33.140625" style="2" customWidth="1"/>
    <col min="11009" max="11009" width="15.85546875" style="2" customWidth="1"/>
    <col min="11010" max="11010" width="24.85546875" style="2" customWidth="1"/>
    <col min="11011" max="11011" width="15.85546875" style="2" customWidth="1"/>
    <col min="11012" max="11012" width="15.140625" style="2" customWidth="1"/>
    <col min="11013" max="11013" width="12.140625" style="2" customWidth="1"/>
    <col min="11014" max="11014" width="14.5703125" style="2" customWidth="1"/>
    <col min="11015" max="11015" width="13.85546875" style="2" customWidth="1"/>
    <col min="11016" max="11017" width="15.42578125" style="2" customWidth="1"/>
    <col min="11018" max="11018" width="14.140625" style="2" customWidth="1"/>
    <col min="11019" max="11019" width="15.140625" style="2" customWidth="1"/>
    <col min="11020" max="11020" width="14.85546875" style="2" customWidth="1"/>
    <col min="11021" max="11021" width="15.5703125" style="2" customWidth="1"/>
    <col min="11022" max="11032" width="15.85546875" style="2" customWidth="1"/>
    <col min="11033" max="11053" width="8.7109375" style="2"/>
    <col min="11054" max="11054" width="11.140625" style="2" customWidth="1"/>
    <col min="11055" max="11066" width="8.7109375" style="2"/>
    <col min="11067" max="11067" width="10.42578125" style="2" bestFit="1" customWidth="1"/>
    <col min="11068" max="11078" width="8.7109375" style="2"/>
    <col min="11079" max="11079" width="46.85546875" style="2" customWidth="1"/>
    <col min="11080" max="11080" width="36" style="2" customWidth="1"/>
    <col min="11081" max="11254" width="8.7109375" style="2"/>
    <col min="11255" max="11255" width="11.85546875" style="2" customWidth="1"/>
    <col min="11256" max="11257" width="23.140625" style="2" customWidth="1"/>
    <col min="11258" max="11258" width="34.85546875" style="2" customWidth="1"/>
    <col min="11259" max="11259" width="27.42578125" style="2" customWidth="1"/>
    <col min="11260" max="11260" width="27.85546875" style="2" customWidth="1"/>
    <col min="11261" max="11263" width="22" style="2" customWidth="1"/>
    <col min="11264" max="11264" width="33.140625" style="2" customWidth="1"/>
    <col min="11265" max="11265" width="15.85546875" style="2" customWidth="1"/>
    <col min="11266" max="11266" width="24.85546875" style="2" customWidth="1"/>
    <col min="11267" max="11267" width="15.85546875" style="2" customWidth="1"/>
    <col min="11268" max="11268" width="15.140625" style="2" customWidth="1"/>
    <col min="11269" max="11269" width="12.140625" style="2" customWidth="1"/>
    <col min="11270" max="11270" width="14.5703125" style="2" customWidth="1"/>
    <col min="11271" max="11271" width="13.85546875" style="2" customWidth="1"/>
    <col min="11272" max="11273" width="15.42578125" style="2" customWidth="1"/>
    <col min="11274" max="11274" width="14.140625" style="2" customWidth="1"/>
    <col min="11275" max="11275" width="15.140625" style="2" customWidth="1"/>
    <col min="11276" max="11276" width="14.85546875" style="2" customWidth="1"/>
    <col min="11277" max="11277" width="15.5703125" style="2" customWidth="1"/>
    <col min="11278" max="11288" width="15.85546875" style="2" customWidth="1"/>
    <col min="11289" max="11309" width="8.7109375" style="2"/>
    <col min="11310" max="11310" width="11.140625" style="2" customWidth="1"/>
    <col min="11311" max="11322" width="8.7109375" style="2"/>
    <col min="11323" max="11323" width="10.42578125" style="2" bestFit="1" customWidth="1"/>
    <col min="11324" max="11334" width="8.7109375" style="2"/>
    <col min="11335" max="11335" width="46.85546875" style="2" customWidth="1"/>
    <col min="11336" max="11336" width="36" style="2" customWidth="1"/>
    <col min="11337" max="11510" width="8.7109375" style="2"/>
    <col min="11511" max="11511" width="11.85546875" style="2" customWidth="1"/>
    <col min="11512" max="11513" width="23.140625" style="2" customWidth="1"/>
    <col min="11514" max="11514" width="34.85546875" style="2" customWidth="1"/>
    <col min="11515" max="11515" width="27.42578125" style="2" customWidth="1"/>
    <col min="11516" max="11516" width="27.85546875" style="2" customWidth="1"/>
    <col min="11517" max="11519" width="22" style="2" customWidth="1"/>
    <col min="11520" max="11520" width="33.140625" style="2" customWidth="1"/>
    <col min="11521" max="11521" width="15.85546875" style="2" customWidth="1"/>
    <col min="11522" max="11522" width="24.85546875" style="2" customWidth="1"/>
    <col min="11523" max="11523" width="15.85546875" style="2" customWidth="1"/>
    <col min="11524" max="11524" width="15.140625" style="2" customWidth="1"/>
    <col min="11525" max="11525" width="12.140625" style="2" customWidth="1"/>
    <col min="11526" max="11526" width="14.5703125" style="2" customWidth="1"/>
    <col min="11527" max="11527" width="13.85546875" style="2" customWidth="1"/>
    <col min="11528" max="11529" width="15.42578125" style="2" customWidth="1"/>
    <col min="11530" max="11530" width="14.140625" style="2" customWidth="1"/>
    <col min="11531" max="11531" width="15.140625" style="2" customWidth="1"/>
    <col min="11532" max="11532" width="14.85546875" style="2" customWidth="1"/>
    <col min="11533" max="11533" width="15.5703125" style="2" customWidth="1"/>
    <col min="11534" max="11544" width="15.85546875" style="2" customWidth="1"/>
    <col min="11545" max="11565" width="8.7109375" style="2"/>
    <col min="11566" max="11566" width="11.140625" style="2" customWidth="1"/>
    <col min="11567" max="11578" width="8.7109375" style="2"/>
    <col min="11579" max="11579" width="10.42578125" style="2" bestFit="1" customWidth="1"/>
    <col min="11580" max="11590" width="8.7109375" style="2"/>
    <col min="11591" max="11591" width="46.85546875" style="2" customWidth="1"/>
    <col min="11592" max="11592" width="36" style="2" customWidth="1"/>
    <col min="11593" max="11766" width="8.7109375" style="2"/>
    <col min="11767" max="11767" width="11.85546875" style="2" customWidth="1"/>
    <col min="11768" max="11769" width="23.140625" style="2" customWidth="1"/>
    <col min="11770" max="11770" width="34.85546875" style="2" customWidth="1"/>
    <col min="11771" max="11771" width="27.42578125" style="2" customWidth="1"/>
    <col min="11772" max="11772" width="27.85546875" style="2" customWidth="1"/>
    <col min="11773" max="11775" width="22" style="2" customWidth="1"/>
    <col min="11776" max="11776" width="33.140625" style="2" customWidth="1"/>
    <col min="11777" max="11777" width="15.85546875" style="2" customWidth="1"/>
    <col min="11778" max="11778" width="24.85546875" style="2" customWidth="1"/>
    <col min="11779" max="11779" width="15.85546875" style="2" customWidth="1"/>
    <col min="11780" max="11780" width="15.140625" style="2" customWidth="1"/>
    <col min="11781" max="11781" width="12.140625" style="2" customWidth="1"/>
    <col min="11782" max="11782" width="14.5703125" style="2" customWidth="1"/>
    <col min="11783" max="11783" width="13.85546875" style="2" customWidth="1"/>
    <col min="11784" max="11785" width="15.42578125" style="2" customWidth="1"/>
    <col min="11786" max="11786" width="14.140625" style="2" customWidth="1"/>
    <col min="11787" max="11787" width="15.140625" style="2" customWidth="1"/>
    <col min="11788" max="11788" width="14.85546875" style="2" customWidth="1"/>
    <col min="11789" max="11789" width="15.5703125" style="2" customWidth="1"/>
    <col min="11790" max="11800" width="15.85546875" style="2" customWidth="1"/>
    <col min="11801" max="11821" width="8.7109375" style="2"/>
    <col min="11822" max="11822" width="11.140625" style="2" customWidth="1"/>
    <col min="11823" max="11834" width="8.7109375" style="2"/>
    <col min="11835" max="11835" width="10.42578125" style="2" bestFit="1" customWidth="1"/>
    <col min="11836" max="11846" width="8.7109375" style="2"/>
    <col min="11847" max="11847" width="46.85546875" style="2" customWidth="1"/>
    <col min="11848" max="11848" width="36" style="2" customWidth="1"/>
    <col min="11849" max="12022" width="8.7109375" style="2"/>
    <col min="12023" max="12023" width="11.85546875" style="2" customWidth="1"/>
    <col min="12024" max="12025" width="23.140625" style="2" customWidth="1"/>
    <col min="12026" max="12026" width="34.85546875" style="2" customWidth="1"/>
    <col min="12027" max="12027" width="27.42578125" style="2" customWidth="1"/>
    <col min="12028" max="12028" width="27.85546875" style="2" customWidth="1"/>
    <col min="12029" max="12031" width="22" style="2" customWidth="1"/>
    <col min="12032" max="12032" width="33.140625" style="2" customWidth="1"/>
    <col min="12033" max="12033" width="15.85546875" style="2" customWidth="1"/>
    <col min="12034" max="12034" width="24.85546875" style="2" customWidth="1"/>
    <col min="12035" max="12035" width="15.85546875" style="2" customWidth="1"/>
    <col min="12036" max="12036" width="15.140625" style="2" customWidth="1"/>
    <col min="12037" max="12037" width="12.140625" style="2" customWidth="1"/>
    <col min="12038" max="12038" width="14.5703125" style="2" customWidth="1"/>
    <col min="12039" max="12039" width="13.85546875" style="2" customWidth="1"/>
    <col min="12040" max="12041" width="15.42578125" style="2" customWidth="1"/>
    <col min="12042" max="12042" width="14.140625" style="2" customWidth="1"/>
    <col min="12043" max="12043" width="15.140625" style="2" customWidth="1"/>
    <col min="12044" max="12044" width="14.85546875" style="2" customWidth="1"/>
    <col min="12045" max="12045" width="15.5703125" style="2" customWidth="1"/>
    <col min="12046" max="12056" width="15.85546875" style="2" customWidth="1"/>
    <col min="12057" max="12077" width="8.7109375" style="2"/>
    <col min="12078" max="12078" width="11.140625" style="2" customWidth="1"/>
    <col min="12079" max="12090" width="8.7109375" style="2"/>
    <col min="12091" max="12091" width="10.42578125" style="2" bestFit="1" customWidth="1"/>
    <col min="12092" max="12102" width="8.7109375" style="2"/>
    <col min="12103" max="12103" width="46.85546875" style="2" customWidth="1"/>
    <col min="12104" max="12104" width="36" style="2" customWidth="1"/>
    <col min="12105" max="12278" width="8.7109375" style="2"/>
    <col min="12279" max="12279" width="11.85546875" style="2" customWidth="1"/>
    <col min="12280" max="12281" width="23.140625" style="2" customWidth="1"/>
    <col min="12282" max="12282" width="34.85546875" style="2" customWidth="1"/>
    <col min="12283" max="12283" width="27.42578125" style="2" customWidth="1"/>
    <col min="12284" max="12284" width="27.85546875" style="2" customWidth="1"/>
    <col min="12285" max="12287" width="22" style="2" customWidth="1"/>
    <col min="12288" max="12288" width="33.140625" style="2" customWidth="1"/>
    <col min="12289" max="12289" width="15.85546875" style="2" customWidth="1"/>
    <col min="12290" max="12290" width="24.85546875" style="2" customWidth="1"/>
    <col min="12291" max="12291" width="15.85546875" style="2" customWidth="1"/>
    <col min="12292" max="12292" width="15.140625" style="2" customWidth="1"/>
    <col min="12293" max="12293" width="12.140625" style="2" customWidth="1"/>
    <col min="12294" max="12294" width="14.5703125" style="2" customWidth="1"/>
    <col min="12295" max="12295" width="13.85546875" style="2" customWidth="1"/>
    <col min="12296" max="12297" width="15.42578125" style="2" customWidth="1"/>
    <col min="12298" max="12298" width="14.140625" style="2" customWidth="1"/>
    <col min="12299" max="12299" width="15.140625" style="2" customWidth="1"/>
    <col min="12300" max="12300" width="14.85546875" style="2" customWidth="1"/>
    <col min="12301" max="12301" width="15.5703125" style="2" customWidth="1"/>
    <col min="12302" max="12312" width="15.85546875" style="2" customWidth="1"/>
    <col min="12313" max="12333" width="8.7109375" style="2"/>
    <col min="12334" max="12334" width="11.140625" style="2" customWidth="1"/>
    <col min="12335" max="12346" width="8.7109375" style="2"/>
    <col min="12347" max="12347" width="10.42578125" style="2" bestFit="1" customWidth="1"/>
    <col min="12348" max="12358" width="8.7109375" style="2"/>
    <col min="12359" max="12359" width="46.85546875" style="2" customWidth="1"/>
    <col min="12360" max="12360" width="36" style="2" customWidth="1"/>
    <col min="12361" max="12534" width="8.7109375" style="2"/>
    <col min="12535" max="12535" width="11.85546875" style="2" customWidth="1"/>
    <col min="12536" max="12537" width="23.140625" style="2" customWidth="1"/>
    <col min="12538" max="12538" width="34.85546875" style="2" customWidth="1"/>
    <col min="12539" max="12539" width="27.42578125" style="2" customWidth="1"/>
    <col min="12540" max="12540" width="27.85546875" style="2" customWidth="1"/>
    <col min="12541" max="12543" width="22" style="2" customWidth="1"/>
    <col min="12544" max="12544" width="33.140625" style="2" customWidth="1"/>
    <col min="12545" max="12545" width="15.85546875" style="2" customWidth="1"/>
    <col min="12546" max="12546" width="24.85546875" style="2" customWidth="1"/>
    <col min="12547" max="12547" width="15.85546875" style="2" customWidth="1"/>
    <col min="12548" max="12548" width="15.140625" style="2" customWidth="1"/>
    <col min="12549" max="12549" width="12.140625" style="2" customWidth="1"/>
    <col min="12550" max="12550" width="14.5703125" style="2" customWidth="1"/>
    <col min="12551" max="12551" width="13.85546875" style="2" customWidth="1"/>
    <col min="12552" max="12553" width="15.42578125" style="2" customWidth="1"/>
    <col min="12554" max="12554" width="14.140625" style="2" customWidth="1"/>
    <col min="12555" max="12555" width="15.140625" style="2" customWidth="1"/>
    <col min="12556" max="12556" width="14.85546875" style="2" customWidth="1"/>
    <col min="12557" max="12557" width="15.5703125" style="2" customWidth="1"/>
    <col min="12558" max="12568" width="15.85546875" style="2" customWidth="1"/>
    <col min="12569" max="12589" width="8.7109375" style="2"/>
    <col min="12590" max="12590" width="11.140625" style="2" customWidth="1"/>
    <col min="12591" max="12602" width="8.7109375" style="2"/>
    <col min="12603" max="12603" width="10.42578125" style="2" bestFit="1" customWidth="1"/>
    <col min="12604" max="12614" width="8.7109375" style="2"/>
    <col min="12615" max="12615" width="46.85546875" style="2" customWidth="1"/>
    <col min="12616" max="12616" width="36" style="2" customWidth="1"/>
    <col min="12617" max="12790" width="8.7109375" style="2"/>
    <col min="12791" max="12791" width="11.85546875" style="2" customWidth="1"/>
    <col min="12792" max="12793" width="23.140625" style="2" customWidth="1"/>
    <col min="12794" max="12794" width="34.85546875" style="2" customWidth="1"/>
    <col min="12795" max="12795" width="27.42578125" style="2" customWidth="1"/>
    <col min="12796" max="12796" width="27.85546875" style="2" customWidth="1"/>
    <col min="12797" max="12799" width="22" style="2" customWidth="1"/>
    <col min="12800" max="12800" width="33.140625" style="2" customWidth="1"/>
    <col min="12801" max="12801" width="15.85546875" style="2" customWidth="1"/>
    <col min="12802" max="12802" width="24.85546875" style="2" customWidth="1"/>
    <col min="12803" max="12803" width="15.85546875" style="2" customWidth="1"/>
    <col min="12804" max="12804" width="15.140625" style="2" customWidth="1"/>
    <col min="12805" max="12805" width="12.140625" style="2" customWidth="1"/>
    <col min="12806" max="12806" width="14.5703125" style="2" customWidth="1"/>
    <col min="12807" max="12807" width="13.85546875" style="2" customWidth="1"/>
    <col min="12808" max="12809" width="15.42578125" style="2" customWidth="1"/>
    <col min="12810" max="12810" width="14.140625" style="2" customWidth="1"/>
    <col min="12811" max="12811" width="15.140625" style="2" customWidth="1"/>
    <col min="12812" max="12812" width="14.85546875" style="2" customWidth="1"/>
    <col min="12813" max="12813" width="15.5703125" style="2" customWidth="1"/>
    <col min="12814" max="12824" width="15.85546875" style="2" customWidth="1"/>
    <col min="12825" max="12845" width="8.7109375" style="2"/>
    <col min="12846" max="12846" width="11.140625" style="2" customWidth="1"/>
    <col min="12847" max="12858" width="8.7109375" style="2"/>
    <col min="12859" max="12859" width="10.42578125" style="2" bestFit="1" customWidth="1"/>
    <col min="12860" max="12870" width="8.7109375" style="2"/>
    <col min="12871" max="12871" width="46.85546875" style="2" customWidth="1"/>
    <col min="12872" max="12872" width="36" style="2" customWidth="1"/>
    <col min="12873" max="13046" width="8.7109375" style="2"/>
    <col min="13047" max="13047" width="11.85546875" style="2" customWidth="1"/>
    <col min="13048" max="13049" width="23.140625" style="2" customWidth="1"/>
    <col min="13050" max="13050" width="34.85546875" style="2" customWidth="1"/>
    <col min="13051" max="13051" width="27.42578125" style="2" customWidth="1"/>
    <col min="13052" max="13052" width="27.85546875" style="2" customWidth="1"/>
    <col min="13053" max="13055" width="22" style="2" customWidth="1"/>
    <col min="13056" max="13056" width="33.140625" style="2" customWidth="1"/>
    <col min="13057" max="13057" width="15.85546875" style="2" customWidth="1"/>
    <col min="13058" max="13058" width="24.85546875" style="2" customWidth="1"/>
    <col min="13059" max="13059" width="15.85546875" style="2" customWidth="1"/>
    <col min="13060" max="13060" width="15.140625" style="2" customWidth="1"/>
    <col min="13061" max="13061" width="12.140625" style="2" customWidth="1"/>
    <col min="13062" max="13062" width="14.5703125" style="2" customWidth="1"/>
    <col min="13063" max="13063" width="13.85546875" style="2" customWidth="1"/>
    <col min="13064" max="13065" width="15.42578125" style="2" customWidth="1"/>
    <col min="13066" max="13066" width="14.140625" style="2" customWidth="1"/>
    <col min="13067" max="13067" width="15.140625" style="2" customWidth="1"/>
    <col min="13068" max="13068" width="14.85546875" style="2" customWidth="1"/>
    <col min="13069" max="13069" width="15.5703125" style="2" customWidth="1"/>
    <col min="13070" max="13080" width="15.85546875" style="2" customWidth="1"/>
    <col min="13081" max="13101" width="8.7109375" style="2"/>
    <col min="13102" max="13102" width="11.140625" style="2" customWidth="1"/>
    <col min="13103" max="13114" width="8.7109375" style="2"/>
    <col min="13115" max="13115" width="10.42578125" style="2" bestFit="1" customWidth="1"/>
    <col min="13116" max="13126" width="8.7109375" style="2"/>
    <col min="13127" max="13127" width="46.85546875" style="2" customWidth="1"/>
    <col min="13128" max="13128" width="36" style="2" customWidth="1"/>
    <col min="13129" max="13302" width="8.7109375" style="2"/>
    <col min="13303" max="13303" width="11.85546875" style="2" customWidth="1"/>
    <col min="13304" max="13305" width="23.140625" style="2" customWidth="1"/>
    <col min="13306" max="13306" width="34.85546875" style="2" customWidth="1"/>
    <col min="13307" max="13307" width="27.42578125" style="2" customWidth="1"/>
    <col min="13308" max="13308" width="27.85546875" style="2" customWidth="1"/>
    <col min="13309" max="13311" width="22" style="2" customWidth="1"/>
    <col min="13312" max="13312" width="33.140625" style="2" customWidth="1"/>
    <col min="13313" max="13313" width="15.85546875" style="2" customWidth="1"/>
    <col min="13314" max="13314" width="24.85546875" style="2" customWidth="1"/>
    <col min="13315" max="13315" width="15.85546875" style="2" customWidth="1"/>
    <col min="13316" max="13316" width="15.140625" style="2" customWidth="1"/>
    <col min="13317" max="13317" width="12.140625" style="2" customWidth="1"/>
    <col min="13318" max="13318" width="14.5703125" style="2" customWidth="1"/>
    <col min="13319" max="13319" width="13.85546875" style="2" customWidth="1"/>
    <col min="13320" max="13321" width="15.42578125" style="2" customWidth="1"/>
    <col min="13322" max="13322" width="14.140625" style="2" customWidth="1"/>
    <col min="13323" max="13323" width="15.140625" style="2" customWidth="1"/>
    <col min="13324" max="13324" width="14.85546875" style="2" customWidth="1"/>
    <col min="13325" max="13325" width="15.5703125" style="2" customWidth="1"/>
    <col min="13326" max="13336" width="15.85546875" style="2" customWidth="1"/>
    <col min="13337" max="13357" width="8.7109375" style="2"/>
    <col min="13358" max="13358" width="11.140625" style="2" customWidth="1"/>
    <col min="13359" max="13370" width="8.7109375" style="2"/>
    <col min="13371" max="13371" width="10.42578125" style="2" bestFit="1" customWidth="1"/>
    <col min="13372" max="13382" width="8.7109375" style="2"/>
    <col min="13383" max="13383" width="46.85546875" style="2" customWidth="1"/>
    <col min="13384" max="13384" width="36" style="2" customWidth="1"/>
    <col min="13385" max="13558" width="8.7109375" style="2"/>
    <col min="13559" max="13559" width="11.85546875" style="2" customWidth="1"/>
    <col min="13560" max="13561" width="23.140625" style="2" customWidth="1"/>
    <col min="13562" max="13562" width="34.85546875" style="2" customWidth="1"/>
    <col min="13563" max="13563" width="27.42578125" style="2" customWidth="1"/>
    <col min="13564" max="13564" width="27.85546875" style="2" customWidth="1"/>
    <col min="13565" max="13567" width="22" style="2" customWidth="1"/>
    <col min="13568" max="13568" width="33.140625" style="2" customWidth="1"/>
    <col min="13569" max="13569" width="15.85546875" style="2" customWidth="1"/>
    <col min="13570" max="13570" width="24.85546875" style="2" customWidth="1"/>
    <col min="13571" max="13571" width="15.85546875" style="2" customWidth="1"/>
    <col min="13572" max="13572" width="15.140625" style="2" customWidth="1"/>
    <col min="13573" max="13573" width="12.140625" style="2" customWidth="1"/>
    <col min="13574" max="13574" width="14.5703125" style="2" customWidth="1"/>
    <col min="13575" max="13575" width="13.85546875" style="2" customWidth="1"/>
    <col min="13576" max="13577" width="15.42578125" style="2" customWidth="1"/>
    <col min="13578" max="13578" width="14.140625" style="2" customWidth="1"/>
    <col min="13579" max="13579" width="15.140625" style="2" customWidth="1"/>
    <col min="13580" max="13580" width="14.85546875" style="2" customWidth="1"/>
    <col min="13581" max="13581" width="15.5703125" style="2" customWidth="1"/>
    <col min="13582" max="13592" width="15.85546875" style="2" customWidth="1"/>
    <col min="13593" max="13613" width="8.7109375" style="2"/>
    <col min="13614" max="13614" width="11.140625" style="2" customWidth="1"/>
    <col min="13615" max="13626" width="8.7109375" style="2"/>
    <col min="13627" max="13627" width="10.42578125" style="2" bestFit="1" customWidth="1"/>
    <col min="13628" max="13638" width="8.7109375" style="2"/>
    <col min="13639" max="13639" width="46.85546875" style="2" customWidth="1"/>
    <col min="13640" max="13640" width="36" style="2" customWidth="1"/>
    <col min="13641" max="13814" width="8.7109375" style="2"/>
    <col min="13815" max="13815" width="11.85546875" style="2" customWidth="1"/>
    <col min="13816" max="13817" width="23.140625" style="2" customWidth="1"/>
    <col min="13818" max="13818" width="34.85546875" style="2" customWidth="1"/>
    <col min="13819" max="13819" width="27.42578125" style="2" customWidth="1"/>
    <col min="13820" max="13820" width="27.85546875" style="2" customWidth="1"/>
    <col min="13821" max="13823" width="22" style="2" customWidth="1"/>
    <col min="13824" max="13824" width="33.140625" style="2" customWidth="1"/>
    <col min="13825" max="13825" width="15.85546875" style="2" customWidth="1"/>
    <col min="13826" max="13826" width="24.85546875" style="2" customWidth="1"/>
    <col min="13827" max="13827" width="15.85546875" style="2" customWidth="1"/>
    <col min="13828" max="13828" width="15.140625" style="2" customWidth="1"/>
    <col min="13829" max="13829" width="12.140625" style="2" customWidth="1"/>
    <col min="13830" max="13830" width="14.5703125" style="2" customWidth="1"/>
    <col min="13831" max="13831" width="13.85546875" style="2" customWidth="1"/>
    <col min="13832" max="13833" width="15.42578125" style="2" customWidth="1"/>
    <col min="13834" max="13834" width="14.140625" style="2" customWidth="1"/>
    <col min="13835" max="13835" width="15.140625" style="2" customWidth="1"/>
    <col min="13836" max="13836" width="14.85546875" style="2" customWidth="1"/>
    <col min="13837" max="13837" width="15.5703125" style="2" customWidth="1"/>
    <col min="13838" max="13848" width="15.85546875" style="2" customWidth="1"/>
    <col min="13849" max="13869" width="8.7109375" style="2"/>
    <col min="13870" max="13870" width="11.140625" style="2" customWidth="1"/>
    <col min="13871" max="13882" width="8.7109375" style="2"/>
    <col min="13883" max="13883" width="10.42578125" style="2" bestFit="1" customWidth="1"/>
    <col min="13884" max="13894" width="8.7109375" style="2"/>
    <col min="13895" max="13895" width="46.85546875" style="2" customWidth="1"/>
    <col min="13896" max="13896" width="36" style="2" customWidth="1"/>
    <col min="13897" max="14070" width="8.7109375" style="2"/>
    <col min="14071" max="14071" width="11.85546875" style="2" customWidth="1"/>
    <col min="14072" max="14073" width="23.140625" style="2" customWidth="1"/>
    <col min="14074" max="14074" width="34.85546875" style="2" customWidth="1"/>
    <col min="14075" max="14075" width="27.42578125" style="2" customWidth="1"/>
    <col min="14076" max="14076" width="27.85546875" style="2" customWidth="1"/>
    <col min="14077" max="14079" width="22" style="2" customWidth="1"/>
    <col min="14080" max="14080" width="33.140625" style="2" customWidth="1"/>
    <col min="14081" max="14081" width="15.85546875" style="2" customWidth="1"/>
    <col min="14082" max="14082" width="24.85546875" style="2" customWidth="1"/>
    <col min="14083" max="14083" width="15.85546875" style="2" customWidth="1"/>
    <col min="14084" max="14084" width="15.140625" style="2" customWidth="1"/>
    <col min="14085" max="14085" width="12.140625" style="2" customWidth="1"/>
    <col min="14086" max="14086" width="14.5703125" style="2" customWidth="1"/>
    <col min="14087" max="14087" width="13.85546875" style="2" customWidth="1"/>
    <col min="14088" max="14089" width="15.42578125" style="2" customWidth="1"/>
    <col min="14090" max="14090" width="14.140625" style="2" customWidth="1"/>
    <col min="14091" max="14091" width="15.140625" style="2" customWidth="1"/>
    <col min="14092" max="14092" width="14.85546875" style="2" customWidth="1"/>
    <col min="14093" max="14093" width="15.5703125" style="2" customWidth="1"/>
    <col min="14094" max="14104" width="15.85546875" style="2" customWidth="1"/>
    <col min="14105" max="14125" width="8.7109375" style="2"/>
    <col min="14126" max="14126" width="11.140625" style="2" customWidth="1"/>
    <col min="14127" max="14138" width="8.7109375" style="2"/>
    <col min="14139" max="14139" width="10.42578125" style="2" bestFit="1" customWidth="1"/>
    <col min="14140" max="14150" width="8.7109375" style="2"/>
    <col min="14151" max="14151" width="46.85546875" style="2" customWidth="1"/>
    <col min="14152" max="14152" width="36" style="2" customWidth="1"/>
    <col min="14153" max="14326" width="8.7109375" style="2"/>
    <col min="14327" max="14327" width="11.85546875" style="2" customWidth="1"/>
    <col min="14328" max="14329" width="23.140625" style="2" customWidth="1"/>
    <col min="14330" max="14330" width="34.85546875" style="2" customWidth="1"/>
    <col min="14331" max="14331" width="27.42578125" style="2" customWidth="1"/>
    <col min="14332" max="14332" width="27.85546875" style="2" customWidth="1"/>
    <col min="14333" max="14335" width="22" style="2" customWidth="1"/>
    <col min="14336" max="14336" width="33.140625" style="2" customWidth="1"/>
    <col min="14337" max="14337" width="15.85546875" style="2" customWidth="1"/>
    <col min="14338" max="14338" width="24.85546875" style="2" customWidth="1"/>
    <col min="14339" max="14339" width="15.85546875" style="2" customWidth="1"/>
    <col min="14340" max="14340" width="15.140625" style="2" customWidth="1"/>
    <col min="14341" max="14341" width="12.140625" style="2" customWidth="1"/>
    <col min="14342" max="14342" width="14.5703125" style="2" customWidth="1"/>
    <col min="14343" max="14343" width="13.85546875" style="2" customWidth="1"/>
    <col min="14344" max="14345" width="15.42578125" style="2" customWidth="1"/>
    <col min="14346" max="14346" width="14.140625" style="2" customWidth="1"/>
    <col min="14347" max="14347" width="15.140625" style="2" customWidth="1"/>
    <col min="14348" max="14348" width="14.85546875" style="2" customWidth="1"/>
    <col min="14349" max="14349" width="15.5703125" style="2" customWidth="1"/>
    <col min="14350" max="14360" width="15.85546875" style="2" customWidth="1"/>
    <col min="14361" max="14381" width="8.7109375" style="2"/>
    <col min="14382" max="14382" width="11.140625" style="2" customWidth="1"/>
    <col min="14383" max="14394" width="8.7109375" style="2"/>
    <col min="14395" max="14395" width="10.42578125" style="2" bestFit="1" customWidth="1"/>
    <col min="14396" max="14406" width="8.7109375" style="2"/>
    <col min="14407" max="14407" width="46.85546875" style="2" customWidth="1"/>
    <col min="14408" max="14408" width="36" style="2" customWidth="1"/>
    <col min="14409" max="14582" width="8.7109375" style="2"/>
    <col min="14583" max="14583" width="11.85546875" style="2" customWidth="1"/>
    <col min="14584" max="14585" width="23.140625" style="2" customWidth="1"/>
    <col min="14586" max="14586" width="34.85546875" style="2" customWidth="1"/>
    <col min="14587" max="14587" width="27.42578125" style="2" customWidth="1"/>
    <col min="14588" max="14588" width="27.85546875" style="2" customWidth="1"/>
    <col min="14589" max="14591" width="22" style="2" customWidth="1"/>
    <col min="14592" max="14592" width="33.140625" style="2" customWidth="1"/>
    <col min="14593" max="14593" width="15.85546875" style="2" customWidth="1"/>
    <col min="14594" max="14594" width="24.85546875" style="2" customWidth="1"/>
    <col min="14595" max="14595" width="15.85546875" style="2" customWidth="1"/>
    <col min="14596" max="14596" width="15.140625" style="2" customWidth="1"/>
    <col min="14597" max="14597" width="12.140625" style="2" customWidth="1"/>
    <col min="14598" max="14598" width="14.5703125" style="2" customWidth="1"/>
    <col min="14599" max="14599" width="13.85546875" style="2" customWidth="1"/>
    <col min="14600" max="14601" width="15.42578125" style="2" customWidth="1"/>
    <col min="14602" max="14602" width="14.140625" style="2" customWidth="1"/>
    <col min="14603" max="14603" width="15.140625" style="2" customWidth="1"/>
    <col min="14604" max="14604" width="14.85546875" style="2" customWidth="1"/>
    <col min="14605" max="14605" width="15.5703125" style="2" customWidth="1"/>
    <col min="14606" max="14616" width="15.85546875" style="2" customWidth="1"/>
    <col min="14617" max="14637" width="8.7109375" style="2"/>
    <col min="14638" max="14638" width="11.140625" style="2" customWidth="1"/>
    <col min="14639" max="14650" width="8.7109375" style="2"/>
    <col min="14651" max="14651" width="10.42578125" style="2" bestFit="1" customWidth="1"/>
    <col min="14652" max="14662" width="8.7109375" style="2"/>
    <col min="14663" max="14663" width="46.85546875" style="2" customWidth="1"/>
    <col min="14664" max="14664" width="36" style="2" customWidth="1"/>
    <col min="14665" max="14838" width="8.7109375" style="2"/>
    <col min="14839" max="14839" width="11.85546875" style="2" customWidth="1"/>
    <col min="14840" max="14841" width="23.140625" style="2" customWidth="1"/>
    <col min="14842" max="14842" width="34.85546875" style="2" customWidth="1"/>
    <col min="14843" max="14843" width="27.42578125" style="2" customWidth="1"/>
    <col min="14844" max="14844" width="27.85546875" style="2" customWidth="1"/>
    <col min="14845" max="14847" width="22" style="2" customWidth="1"/>
    <col min="14848" max="14848" width="33.140625" style="2" customWidth="1"/>
    <col min="14849" max="14849" width="15.85546875" style="2" customWidth="1"/>
    <col min="14850" max="14850" width="24.85546875" style="2" customWidth="1"/>
    <col min="14851" max="14851" width="15.85546875" style="2" customWidth="1"/>
    <col min="14852" max="14852" width="15.140625" style="2" customWidth="1"/>
    <col min="14853" max="14853" width="12.140625" style="2" customWidth="1"/>
    <col min="14854" max="14854" width="14.5703125" style="2" customWidth="1"/>
    <col min="14855" max="14855" width="13.85546875" style="2" customWidth="1"/>
    <col min="14856" max="14857" width="15.42578125" style="2" customWidth="1"/>
    <col min="14858" max="14858" width="14.140625" style="2" customWidth="1"/>
    <col min="14859" max="14859" width="15.140625" style="2" customWidth="1"/>
    <col min="14860" max="14860" width="14.85546875" style="2" customWidth="1"/>
    <col min="14861" max="14861" width="15.5703125" style="2" customWidth="1"/>
    <col min="14862" max="14872" width="15.85546875" style="2" customWidth="1"/>
    <col min="14873" max="14893" width="8.7109375" style="2"/>
    <col min="14894" max="14894" width="11.140625" style="2" customWidth="1"/>
    <col min="14895" max="14906" width="8.7109375" style="2"/>
    <col min="14907" max="14907" width="10.42578125" style="2" bestFit="1" customWidth="1"/>
    <col min="14908" max="14918" width="8.7109375" style="2"/>
    <col min="14919" max="14919" width="46.85546875" style="2" customWidth="1"/>
    <col min="14920" max="14920" width="36" style="2" customWidth="1"/>
    <col min="14921" max="15094" width="8.7109375" style="2"/>
    <col min="15095" max="15095" width="11.85546875" style="2" customWidth="1"/>
    <col min="15096" max="15097" width="23.140625" style="2" customWidth="1"/>
    <col min="15098" max="15098" width="34.85546875" style="2" customWidth="1"/>
    <col min="15099" max="15099" width="27.42578125" style="2" customWidth="1"/>
    <col min="15100" max="15100" width="27.85546875" style="2" customWidth="1"/>
    <col min="15101" max="15103" width="22" style="2" customWidth="1"/>
    <col min="15104" max="15104" width="33.140625" style="2" customWidth="1"/>
    <col min="15105" max="15105" width="15.85546875" style="2" customWidth="1"/>
    <col min="15106" max="15106" width="24.85546875" style="2" customWidth="1"/>
    <col min="15107" max="15107" width="15.85546875" style="2" customWidth="1"/>
    <col min="15108" max="15108" width="15.140625" style="2" customWidth="1"/>
    <col min="15109" max="15109" width="12.140625" style="2" customWidth="1"/>
    <col min="15110" max="15110" width="14.5703125" style="2" customWidth="1"/>
    <col min="15111" max="15111" width="13.85546875" style="2" customWidth="1"/>
    <col min="15112" max="15113" width="15.42578125" style="2" customWidth="1"/>
    <col min="15114" max="15114" width="14.140625" style="2" customWidth="1"/>
    <col min="15115" max="15115" width="15.140625" style="2" customWidth="1"/>
    <col min="15116" max="15116" width="14.85546875" style="2" customWidth="1"/>
    <col min="15117" max="15117" width="15.5703125" style="2" customWidth="1"/>
    <col min="15118" max="15128" width="15.85546875" style="2" customWidth="1"/>
    <col min="15129" max="15149" width="8.7109375" style="2"/>
    <col min="15150" max="15150" width="11.140625" style="2" customWidth="1"/>
    <col min="15151" max="15162" width="8.7109375" style="2"/>
    <col min="15163" max="15163" width="10.42578125" style="2" bestFit="1" customWidth="1"/>
    <col min="15164" max="15174" width="8.7109375" style="2"/>
    <col min="15175" max="15175" width="46.85546875" style="2" customWidth="1"/>
    <col min="15176" max="15176" width="36" style="2" customWidth="1"/>
    <col min="15177" max="15350" width="8.7109375" style="2"/>
    <col min="15351" max="15351" width="11.85546875" style="2" customWidth="1"/>
    <col min="15352" max="15353" width="23.140625" style="2" customWidth="1"/>
    <col min="15354" max="15354" width="34.85546875" style="2" customWidth="1"/>
    <col min="15355" max="15355" width="27.42578125" style="2" customWidth="1"/>
    <col min="15356" max="15356" width="27.85546875" style="2" customWidth="1"/>
    <col min="15357" max="15359" width="22" style="2" customWidth="1"/>
    <col min="15360" max="15360" width="33.140625" style="2" customWidth="1"/>
    <col min="15361" max="15361" width="15.85546875" style="2" customWidth="1"/>
    <col min="15362" max="15362" width="24.85546875" style="2" customWidth="1"/>
    <col min="15363" max="15363" width="15.85546875" style="2" customWidth="1"/>
    <col min="15364" max="15364" width="15.140625" style="2" customWidth="1"/>
    <col min="15365" max="15365" width="12.140625" style="2" customWidth="1"/>
    <col min="15366" max="15366" width="14.5703125" style="2" customWidth="1"/>
    <col min="15367" max="15367" width="13.85546875" style="2" customWidth="1"/>
    <col min="15368" max="15369" width="15.42578125" style="2" customWidth="1"/>
    <col min="15370" max="15370" width="14.140625" style="2" customWidth="1"/>
    <col min="15371" max="15371" width="15.140625" style="2" customWidth="1"/>
    <col min="15372" max="15372" width="14.85546875" style="2" customWidth="1"/>
    <col min="15373" max="15373" width="15.5703125" style="2" customWidth="1"/>
    <col min="15374" max="15384" width="15.85546875" style="2" customWidth="1"/>
    <col min="15385" max="15405" width="8.7109375" style="2"/>
    <col min="15406" max="15406" width="11.140625" style="2" customWidth="1"/>
    <col min="15407" max="15418" width="8.7109375" style="2"/>
    <col min="15419" max="15419" width="10.42578125" style="2" bestFit="1" customWidth="1"/>
    <col min="15420" max="15430" width="8.7109375" style="2"/>
    <col min="15431" max="15431" width="46.85546875" style="2" customWidth="1"/>
    <col min="15432" max="15432" width="36" style="2" customWidth="1"/>
    <col min="15433" max="15606" width="8.7109375" style="2"/>
    <col min="15607" max="15607" width="11.85546875" style="2" customWidth="1"/>
    <col min="15608" max="15609" width="23.140625" style="2" customWidth="1"/>
    <col min="15610" max="15610" width="34.85546875" style="2" customWidth="1"/>
    <col min="15611" max="15611" width="27.42578125" style="2" customWidth="1"/>
    <col min="15612" max="15612" width="27.85546875" style="2" customWidth="1"/>
    <col min="15613" max="15615" width="22" style="2" customWidth="1"/>
    <col min="15616" max="15616" width="33.140625" style="2" customWidth="1"/>
    <col min="15617" max="15617" width="15.85546875" style="2" customWidth="1"/>
    <col min="15618" max="15618" width="24.85546875" style="2" customWidth="1"/>
    <col min="15619" max="15619" width="15.85546875" style="2" customWidth="1"/>
    <col min="15620" max="15620" width="15.140625" style="2" customWidth="1"/>
    <col min="15621" max="15621" width="12.140625" style="2" customWidth="1"/>
    <col min="15622" max="15622" width="14.5703125" style="2" customWidth="1"/>
    <col min="15623" max="15623" width="13.85546875" style="2" customWidth="1"/>
    <col min="15624" max="15625" width="15.42578125" style="2" customWidth="1"/>
    <col min="15626" max="15626" width="14.140625" style="2" customWidth="1"/>
    <col min="15627" max="15627" width="15.140625" style="2" customWidth="1"/>
    <col min="15628" max="15628" width="14.85546875" style="2" customWidth="1"/>
    <col min="15629" max="15629" width="15.5703125" style="2" customWidth="1"/>
    <col min="15630" max="15640" width="15.85546875" style="2" customWidth="1"/>
    <col min="15641" max="15661" width="8.7109375" style="2"/>
    <col min="15662" max="15662" width="11.140625" style="2" customWidth="1"/>
    <col min="15663" max="15674" width="8.7109375" style="2"/>
    <col min="15675" max="15675" width="10.42578125" style="2" bestFit="1" customWidth="1"/>
    <col min="15676" max="15686" width="8.7109375" style="2"/>
    <col min="15687" max="15687" width="46.85546875" style="2" customWidth="1"/>
    <col min="15688" max="15688" width="36" style="2" customWidth="1"/>
    <col min="15689" max="15862" width="8.7109375" style="2"/>
    <col min="15863" max="15863" width="11.85546875" style="2" customWidth="1"/>
    <col min="15864" max="15865" width="23.140625" style="2" customWidth="1"/>
    <col min="15866" max="15866" width="34.85546875" style="2" customWidth="1"/>
    <col min="15867" max="15867" width="27.42578125" style="2" customWidth="1"/>
    <col min="15868" max="15868" width="27.85546875" style="2" customWidth="1"/>
    <col min="15869" max="15871" width="22" style="2" customWidth="1"/>
    <col min="15872" max="15872" width="33.140625" style="2" customWidth="1"/>
    <col min="15873" max="15873" width="15.85546875" style="2" customWidth="1"/>
    <col min="15874" max="15874" width="24.85546875" style="2" customWidth="1"/>
    <col min="15875" max="15875" width="15.85546875" style="2" customWidth="1"/>
    <col min="15876" max="15876" width="15.140625" style="2" customWidth="1"/>
    <col min="15877" max="15877" width="12.140625" style="2" customWidth="1"/>
    <col min="15878" max="15878" width="14.5703125" style="2" customWidth="1"/>
    <col min="15879" max="15879" width="13.85546875" style="2" customWidth="1"/>
    <col min="15880" max="15881" width="15.42578125" style="2" customWidth="1"/>
    <col min="15882" max="15882" width="14.140625" style="2" customWidth="1"/>
    <col min="15883" max="15883" width="15.140625" style="2" customWidth="1"/>
    <col min="15884" max="15884" width="14.85546875" style="2" customWidth="1"/>
    <col min="15885" max="15885" width="15.5703125" style="2" customWidth="1"/>
    <col min="15886" max="15896" width="15.85546875" style="2" customWidth="1"/>
    <col min="15897" max="15917" width="8.7109375" style="2"/>
    <col min="15918" max="15918" width="11.140625" style="2" customWidth="1"/>
    <col min="15919" max="15930" width="8.7109375" style="2"/>
    <col min="15931" max="15931" width="10.42578125" style="2" bestFit="1" customWidth="1"/>
    <col min="15932" max="15942" width="8.7109375" style="2"/>
    <col min="15943" max="15943" width="46.85546875" style="2" customWidth="1"/>
    <col min="15944" max="15944" width="36" style="2" customWidth="1"/>
    <col min="15945" max="16118" width="8.7109375" style="2"/>
    <col min="16119" max="16119" width="11.85546875" style="2" customWidth="1"/>
    <col min="16120" max="16121" width="23.140625" style="2" customWidth="1"/>
    <col min="16122" max="16122" width="34.85546875" style="2" customWidth="1"/>
    <col min="16123" max="16123" width="27.42578125" style="2" customWidth="1"/>
    <col min="16124" max="16124" width="27.85546875" style="2" customWidth="1"/>
    <col min="16125" max="16127" width="22" style="2" customWidth="1"/>
    <col min="16128" max="16128" width="33.140625" style="2" customWidth="1"/>
    <col min="16129" max="16129" width="15.85546875" style="2" customWidth="1"/>
    <col min="16130" max="16130" width="24.85546875" style="2" customWidth="1"/>
    <col min="16131" max="16131" width="15.85546875" style="2" customWidth="1"/>
    <col min="16132" max="16132" width="15.140625" style="2" customWidth="1"/>
    <col min="16133" max="16133" width="12.140625" style="2" customWidth="1"/>
    <col min="16134" max="16134" width="14.5703125" style="2" customWidth="1"/>
    <col min="16135" max="16135" width="13.85546875" style="2" customWidth="1"/>
    <col min="16136" max="16137" width="15.42578125" style="2" customWidth="1"/>
    <col min="16138" max="16138" width="14.140625" style="2" customWidth="1"/>
    <col min="16139" max="16139" width="15.140625" style="2" customWidth="1"/>
    <col min="16140" max="16140" width="14.85546875" style="2" customWidth="1"/>
    <col min="16141" max="16141" width="15.5703125" style="2" customWidth="1"/>
    <col min="16142" max="16152" width="15.85546875" style="2" customWidth="1"/>
    <col min="16153" max="16173" width="8.7109375" style="2"/>
    <col min="16174" max="16174" width="11.140625" style="2" customWidth="1"/>
    <col min="16175" max="16186" width="8.7109375" style="2"/>
    <col min="16187" max="16187" width="10.42578125" style="2" bestFit="1" customWidth="1"/>
    <col min="16188" max="16198" width="8.7109375" style="2"/>
    <col min="16199" max="16199" width="46.85546875" style="2" customWidth="1"/>
    <col min="16200" max="16200" width="36" style="2" customWidth="1"/>
    <col min="16201" max="16376" width="8.7109375" style="2"/>
    <col min="16377" max="16384" width="8.7109375" style="2" customWidth="1"/>
  </cols>
  <sheetData>
    <row r="1" spans="2:23" ht="20.25" customHeight="1" x14ac:dyDescent="0.2">
      <c r="B1" s="1" t="s">
        <v>0</v>
      </c>
      <c r="C1" s="1"/>
      <c r="D1" s="1"/>
    </row>
    <row r="2" spans="2:23" ht="20.25" x14ac:dyDescent="0.2">
      <c r="B2" s="3" t="s">
        <v>1</v>
      </c>
      <c r="C2" s="3"/>
      <c r="D2" s="1"/>
    </row>
    <row r="3" spans="2:23" ht="20.25" x14ac:dyDescent="0.3">
      <c r="B3" s="1" t="s">
        <v>2</v>
      </c>
      <c r="C3" s="1"/>
      <c r="D3" s="4" t="s">
        <v>3</v>
      </c>
    </row>
    <row r="4" spans="2:23" ht="20.25" x14ac:dyDescent="0.2">
      <c r="B4" s="5" t="s">
        <v>4</v>
      </c>
      <c r="C4" s="5"/>
      <c r="D4" s="5"/>
    </row>
    <row r="7" spans="2:23" ht="15.75" x14ac:dyDescent="0.2">
      <c r="B7" s="6" t="s">
        <v>5</v>
      </c>
      <c r="C7" s="6"/>
    </row>
    <row r="8" spans="2:23" ht="15.75" x14ac:dyDescent="0.2">
      <c r="B8" s="6"/>
      <c r="C8" s="6"/>
    </row>
    <row r="9" spans="2:23" ht="19.5" customHeight="1" x14ac:dyDescent="0.2">
      <c r="B9" s="7"/>
      <c r="C9" s="7"/>
      <c r="D9" s="7"/>
      <c r="G9" s="7"/>
      <c r="H9" s="7"/>
      <c r="I9" s="7"/>
      <c r="J9" s="7"/>
    </row>
    <row r="10" spans="2:23" ht="19.5" customHeight="1" thickBot="1" x14ac:dyDescent="0.25">
      <c r="B10" s="168" t="s">
        <v>6</v>
      </c>
      <c r="C10" s="169"/>
      <c r="D10" s="170"/>
      <c r="E10" s="171" t="s">
        <v>7</v>
      </c>
      <c r="F10" s="172"/>
      <c r="G10" s="172"/>
      <c r="H10" s="172"/>
      <c r="I10" s="173"/>
      <c r="L10" s="174" t="s">
        <v>8</v>
      </c>
      <c r="M10" s="175"/>
      <c r="N10" s="175"/>
      <c r="O10" s="175"/>
      <c r="P10" s="175"/>
      <c r="Q10" s="175"/>
      <c r="R10" s="175"/>
      <c r="S10" s="175"/>
      <c r="T10" s="175"/>
    </row>
    <row r="11" spans="2:23" ht="85.5" customHeight="1" thickBot="1" x14ac:dyDescent="0.25">
      <c r="B11" s="176" t="s">
        <v>24</v>
      </c>
      <c r="C11" s="178"/>
      <c r="D11" s="177"/>
      <c r="E11" s="166" t="s">
        <v>25</v>
      </c>
      <c r="F11" s="167"/>
      <c r="G11" s="167"/>
      <c r="H11" s="167"/>
      <c r="I11" s="179"/>
      <c r="J11" s="176" t="s">
        <v>26</v>
      </c>
      <c r="K11" s="177"/>
      <c r="L11" s="166" t="s">
        <v>9</v>
      </c>
      <c r="M11" s="167"/>
      <c r="N11" s="167"/>
      <c r="O11" s="167"/>
      <c r="P11" s="167"/>
      <c r="Q11" s="167"/>
      <c r="R11" s="167"/>
      <c r="S11" s="167"/>
      <c r="T11" s="167"/>
      <c r="U11" s="166" t="s">
        <v>32</v>
      </c>
      <c r="V11" s="167"/>
      <c r="W11" s="22"/>
    </row>
    <row r="12" spans="2:23" ht="117" customHeight="1" x14ac:dyDescent="0.2">
      <c r="B12" s="23"/>
      <c r="C12" s="11" t="s">
        <v>41</v>
      </c>
      <c r="D12" s="12" t="s">
        <v>23</v>
      </c>
      <c r="E12" s="24"/>
      <c r="F12" s="13"/>
      <c r="G12" s="13"/>
      <c r="H12" s="13"/>
      <c r="I12" s="14" t="s">
        <v>12</v>
      </c>
      <c r="J12" s="157" t="s">
        <v>42</v>
      </c>
      <c r="K12" s="159" t="s">
        <v>18</v>
      </c>
      <c r="L12" s="161" t="s">
        <v>35</v>
      </c>
      <c r="M12" s="9" t="s">
        <v>13</v>
      </c>
      <c r="N12" s="9" t="s">
        <v>10</v>
      </c>
      <c r="O12" s="9" t="s">
        <v>21</v>
      </c>
      <c r="P12" s="9"/>
      <c r="Q12" s="9" t="s">
        <v>22</v>
      </c>
      <c r="R12" s="9"/>
      <c r="S12" s="9"/>
      <c r="T12" s="10"/>
      <c r="U12" s="161" t="s">
        <v>31</v>
      </c>
      <c r="V12" s="163" t="s">
        <v>33</v>
      </c>
      <c r="W12" s="155" t="s">
        <v>30</v>
      </c>
    </row>
    <row r="13" spans="2:23" ht="170.25" customHeight="1" thickBot="1" x14ac:dyDescent="0.25">
      <c r="B13" s="25" t="s">
        <v>14</v>
      </c>
      <c r="C13" s="26" t="s">
        <v>11</v>
      </c>
      <c r="D13" s="27" t="s">
        <v>17</v>
      </c>
      <c r="E13" s="28" t="s">
        <v>15</v>
      </c>
      <c r="F13" s="29" t="s">
        <v>19</v>
      </c>
      <c r="G13" s="29" t="s">
        <v>16</v>
      </c>
      <c r="H13" s="29" t="s">
        <v>20</v>
      </c>
      <c r="I13" s="27" t="s">
        <v>27</v>
      </c>
      <c r="J13" s="158"/>
      <c r="K13" s="160"/>
      <c r="L13" s="162"/>
      <c r="M13" s="30" t="s">
        <v>29</v>
      </c>
      <c r="N13" s="29" t="s">
        <v>36</v>
      </c>
      <c r="O13" s="30" t="s">
        <v>37</v>
      </c>
      <c r="P13" s="30" t="s">
        <v>38</v>
      </c>
      <c r="Q13" s="30" t="s">
        <v>28</v>
      </c>
      <c r="R13" s="30" t="s">
        <v>39</v>
      </c>
      <c r="S13" s="30" t="s">
        <v>40</v>
      </c>
      <c r="T13" s="27" t="s">
        <v>34</v>
      </c>
      <c r="U13" s="162"/>
      <c r="V13" s="164"/>
      <c r="W13" s="156"/>
    </row>
    <row r="14" spans="2:23" x14ac:dyDescent="0.2">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49" t="s">
        <v>273</v>
      </c>
      <c r="S14" s="35"/>
      <c r="T14" s="32" t="s">
        <v>53</v>
      </c>
      <c r="U14" s="32" t="s">
        <v>54</v>
      </c>
      <c r="V14" s="32" t="s">
        <v>55</v>
      </c>
      <c r="W14" s="36" t="s">
        <v>56</v>
      </c>
    </row>
    <row r="15" spans="2:23" x14ac:dyDescent="0.2">
      <c r="B15" s="20"/>
      <c r="C15" s="75"/>
      <c r="D15" s="15" t="s">
        <v>57</v>
      </c>
      <c r="E15" s="37"/>
      <c r="F15" s="37"/>
      <c r="G15" s="37" t="s">
        <v>58</v>
      </c>
      <c r="H15" s="37"/>
      <c r="I15" s="15"/>
      <c r="J15" s="15" t="s">
        <v>59</v>
      </c>
      <c r="K15" s="15" t="s">
        <v>48</v>
      </c>
      <c r="L15" s="38" t="s">
        <v>49</v>
      </c>
      <c r="M15" s="16">
        <v>0</v>
      </c>
      <c r="N15" s="39" t="s">
        <v>50</v>
      </c>
      <c r="O15" s="39"/>
      <c r="P15" s="39"/>
      <c r="Q15" s="15"/>
      <c r="R15" s="150"/>
      <c r="S15" s="39"/>
      <c r="T15" s="15" t="s">
        <v>58</v>
      </c>
      <c r="U15" s="15" t="s">
        <v>54</v>
      </c>
      <c r="V15" s="15" t="s">
        <v>55</v>
      </c>
      <c r="W15" s="40" t="s">
        <v>58</v>
      </c>
    </row>
    <row r="16" spans="2:23" x14ac:dyDescent="0.2">
      <c r="B16" s="20"/>
      <c r="C16" s="75"/>
      <c r="D16" s="38" t="s">
        <v>60</v>
      </c>
      <c r="E16" s="37"/>
      <c r="F16" s="37"/>
      <c r="G16" s="37" t="s">
        <v>58</v>
      </c>
      <c r="H16" s="37"/>
      <c r="I16" s="15"/>
      <c r="J16" s="15" t="s">
        <v>47</v>
      </c>
      <c r="K16" s="15" t="s">
        <v>48</v>
      </c>
      <c r="L16" s="38" t="s">
        <v>49</v>
      </c>
      <c r="M16" s="16">
        <v>0</v>
      </c>
      <c r="N16" s="39" t="s">
        <v>50</v>
      </c>
      <c r="O16" s="39"/>
      <c r="P16" s="39"/>
      <c r="Q16" s="15"/>
      <c r="R16" s="150"/>
      <c r="S16" s="39"/>
      <c r="T16" s="15" t="s">
        <v>58</v>
      </c>
      <c r="U16" s="15" t="s">
        <v>54</v>
      </c>
      <c r="V16" s="15" t="s">
        <v>55</v>
      </c>
      <c r="W16" s="40" t="s">
        <v>58</v>
      </c>
    </row>
    <row r="17" spans="1:133" x14ac:dyDescent="0.2">
      <c r="B17" s="20"/>
      <c r="C17" s="75"/>
      <c r="D17" s="15" t="s">
        <v>61</v>
      </c>
      <c r="E17" s="37"/>
      <c r="F17" s="37"/>
      <c r="G17" s="37" t="s">
        <v>58</v>
      </c>
      <c r="H17" s="37"/>
      <c r="I17" s="15"/>
      <c r="J17" s="15" t="s">
        <v>62</v>
      </c>
      <c r="K17" s="15" t="s">
        <v>48</v>
      </c>
      <c r="L17" s="38" t="s">
        <v>49</v>
      </c>
      <c r="M17" s="16">
        <v>0</v>
      </c>
      <c r="N17" s="39" t="s">
        <v>50</v>
      </c>
      <c r="O17" s="39"/>
      <c r="P17" s="39"/>
      <c r="Q17" s="15"/>
      <c r="R17" s="150"/>
      <c r="S17" s="39"/>
      <c r="T17" s="15" t="s">
        <v>58</v>
      </c>
      <c r="U17" s="15" t="s">
        <v>54</v>
      </c>
      <c r="V17" s="15" t="s">
        <v>55</v>
      </c>
      <c r="W17" s="40" t="s">
        <v>58</v>
      </c>
    </row>
    <row r="18" spans="1:133" x14ac:dyDescent="0.2">
      <c r="B18" s="20"/>
      <c r="C18" s="75"/>
      <c r="D18" s="15" t="s">
        <v>63</v>
      </c>
      <c r="E18" s="37"/>
      <c r="F18" s="37"/>
      <c r="G18" s="37" t="s">
        <v>58</v>
      </c>
      <c r="H18" s="37"/>
      <c r="I18" s="15"/>
      <c r="J18" s="15" t="s">
        <v>62</v>
      </c>
      <c r="K18" s="15" t="s">
        <v>48</v>
      </c>
      <c r="L18" s="38" t="s">
        <v>49</v>
      </c>
      <c r="M18" s="16">
        <v>0</v>
      </c>
      <c r="N18" s="39" t="s">
        <v>50</v>
      </c>
      <c r="O18" s="39"/>
      <c r="P18" s="39"/>
      <c r="Q18" s="15"/>
      <c r="R18" s="150"/>
      <c r="S18" s="39"/>
      <c r="T18" s="15" t="s">
        <v>58</v>
      </c>
      <c r="U18" s="15" t="s">
        <v>54</v>
      </c>
      <c r="V18" s="15" t="s">
        <v>55</v>
      </c>
      <c r="W18" s="40" t="s">
        <v>58</v>
      </c>
    </row>
    <row r="19" spans="1:133" s="18" customFormat="1" ht="12.75" customHeight="1" x14ac:dyDescent="0.2">
      <c r="A19" s="2"/>
      <c r="B19" s="20"/>
      <c r="C19" s="75"/>
      <c r="D19" s="15" t="s">
        <v>64</v>
      </c>
      <c r="E19" s="37"/>
      <c r="F19" s="37"/>
      <c r="G19" s="37" t="s">
        <v>58</v>
      </c>
      <c r="H19" s="37"/>
      <c r="I19" s="15"/>
      <c r="J19" s="15" t="s">
        <v>62</v>
      </c>
      <c r="K19" s="15" t="s">
        <v>48</v>
      </c>
      <c r="L19" s="38" t="s">
        <v>49</v>
      </c>
      <c r="M19" s="16">
        <v>0</v>
      </c>
      <c r="N19" s="39" t="s">
        <v>50</v>
      </c>
      <c r="O19" s="39"/>
      <c r="P19" s="39"/>
      <c r="Q19" s="15"/>
      <c r="R19" s="150"/>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25.5" x14ac:dyDescent="0.2">
      <c r="A20" s="2"/>
      <c r="B20" s="20"/>
      <c r="C20" s="75"/>
      <c r="D20" s="15" t="s">
        <v>65</v>
      </c>
      <c r="E20" s="37"/>
      <c r="F20" s="37"/>
      <c r="G20" s="37" t="s">
        <v>58</v>
      </c>
      <c r="H20" s="37"/>
      <c r="I20" s="15"/>
      <c r="J20" s="15" t="s">
        <v>66</v>
      </c>
      <c r="K20" s="15" t="s">
        <v>48</v>
      </c>
      <c r="L20" s="38" t="s">
        <v>49</v>
      </c>
      <c r="M20" s="16">
        <v>0</v>
      </c>
      <c r="N20" s="39" t="s">
        <v>50</v>
      </c>
      <c r="O20" s="39"/>
      <c r="P20" s="39"/>
      <c r="Q20" s="15"/>
      <c r="R20" s="150"/>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
      <c r="A21" s="2"/>
      <c r="B21" s="20"/>
      <c r="C21" s="75"/>
      <c r="D21" s="15" t="s">
        <v>68</v>
      </c>
      <c r="E21" s="37"/>
      <c r="F21" s="37"/>
      <c r="G21" s="37" t="s">
        <v>58</v>
      </c>
      <c r="H21" s="37"/>
      <c r="I21" s="15"/>
      <c r="J21" s="15" t="s">
        <v>69</v>
      </c>
      <c r="K21" s="15" t="s">
        <v>48</v>
      </c>
      <c r="L21" s="38" t="s">
        <v>49</v>
      </c>
      <c r="M21" s="16">
        <v>0</v>
      </c>
      <c r="N21" s="39" t="s">
        <v>50</v>
      </c>
      <c r="O21" s="39"/>
      <c r="P21" s="39"/>
      <c r="Q21" s="15"/>
      <c r="R21" s="150"/>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
      <c r="A22" s="2"/>
      <c r="B22" s="20"/>
      <c r="C22" s="75"/>
      <c r="D22" s="15" t="s">
        <v>70</v>
      </c>
      <c r="E22" s="37"/>
      <c r="F22" s="37"/>
      <c r="G22" s="37" t="s">
        <v>58</v>
      </c>
      <c r="H22" s="37"/>
      <c r="I22" s="15"/>
      <c r="J22" s="15" t="s">
        <v>69</v>
      </c>
      <c r="K22" s="15" t="s">
        <v>48</v>
      </c>
      <c r="L22" s="38" t="s">
        <v>49</v>
      </c>
      <c r="M22" s="16">
        <v>0</v>
      </c>
      <c r="N22" s="39" t="s">
        <v>50</v>
      </c>
      <c r="O22" s="39"/>
      <c r="P22" s="39"/>
      <c r="Q22" s="15"/>
      <c r="R22" s="150"/>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
      <c r="A23" s="2"/>
      <c r="B23" s="20"/>
      <c r="C23" s="75"/>
      <c r="D23" s="15" t="s">
        <v>71</v>
      </c>
      <c r="E23" s="37"/>
      <c r="F23" s="37"/>
      <c r="G23" s="37" t="s">
        <v>58</v>
      </c>
      <c r="H23" s="37"/>
      <c r="I23" s="15"/>
      <c r="J23" s="15" t="s">
        <v>72</v>
      </c>
      <c r="K23" s="15" t="s">
        <v>73</v>
      </c>
      <c r="L23" s="38" t="s">
        <v>49</v>
      </c>
      <c r="M23" s="16">
        <v>0</v>
      </c>
      <c r="N23" s="39" t="s">
        <v>50</v>
      </c>
      <c r="O23" s="39"/>
      <c r="P23" s="39"/>
      <c r="Q23" s="15"/>
      <c r="R23" s="151"/>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
      <c r="A24" s="2"/>
      <c r="B24" s="43"/>
      <c r="C24" s="76"/>
      <c r="D24" s="44" t="s">
        <v>74</v>
      </c>
      <c r="E24" s="45"/>
      <c r="F24" s="45"/>
      <c r="G24" s="46">
        <v>42370</v>
      </c>
      <c r="H24" s="45"/>
      <c r="I24" s="44"/>
      <c r="J24" s="47" t="s">
        <v>75</v>
      </c>
      <c r="K24" s="44"/>
      <c r="L24" s="44" t="s">
        <v>76</v>
      </c>
      <c r="M24" s="47"/>
      <c r="N24" s="48"/>
      <c r="O24" s="48" t="s">
        <v>77</v>
      </c>
      <c r="P24" s="48" t="s">
        <v>78</v>
      </c>
      <c r="Q24" s="44"/>
      <c r="R24" s="44"/>
      <c r="S24" s="152"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
      <c r="A25" s="2"/>
      <c r="B25" s="43"/>
      <c r="C25" s="76"/>
      <c r="D25" s="44" t="s">
        <v>81</v>
      </c>
      <c r="E25" s="45"/>
      <c r="F25" s="45"/>
      <c r="G25" s="45" t="s">
        <v>58</v>
      </c>
      <c r="H25" s="45"/>
      <c r="I25" s="44"/>
      <c r="J25" s="47" t="s">
        <v>58</v>
      </c>
      <c r="K25" s="44"/>
      <c r="L25" s="44" t="s">
        <v>76</v>
      </c>
      <c r="M25" s="47"/>
      <c r="N25" s="48"/>
      <c r="O25" s="48" t="s">
        <v>77</v>
      </c>
      <c r="P25" s="48" t="s">
        <v>78</v>
      </c>
      <c r="Q25" s="44"/>
      <c r="R25" s="44"/>
      <c r="S25" s="153"/>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
      <c r="A26" s="2"/>
      <c r="B26" s="43"/>
      <c r="C26" s="76"/>
      <c r="D26" s="44" t="s">
        <v>82</v>
      </c>
      <c r="E26" s="45"/>
      <c r="F26" s="45"/>
      <c r="G26" s="45" t="s">
        <v>58</v>
      </c>
      <c r="H26" s="45"/>
      <c r="I26" s="44"/>
      <c r="J26" s="47" t="s">
        <v>58</v>
      </c>
      <c r="K26" s="44"/>
      <c r="L26" s="44" t="s">
        <v>76</v>
      </c>
      <c r="M26" s="47"/>
      <c r="N26" s="48"/>
      <c r="O26" s="48" t="s">
        <v>83</v>
      </c>
      <c r="P26" s="48" t="s">
        <v>78</v>
      </c>
      <c r="Q26" s="44"/>
      <c r="R26" s="44"/>
      <c r="S26" s="153"/>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
      <c r="A27" s="2"/>
      <c r="B27" s="43"/>
      <c r="C27" s="76"/>
      <c r="D27" s="44" t="s">
        <v>84</v>
      </c>
      <c r="E27" s="45"/>
      <c r="F27" s="45"/>
      <c r="G27" s="45" t="s">
        <v>58</v>
      </c>
      <c r="H27" s="45"/>
      <c r="I27" s="44"/>
      <c r="J27" s="47" t="s">
        <v>58</v>
      </c>
      <c r="K27" s="44"/>
      <c r="L27" s="44" t="s">
        <v>76</v>
      </c>
      <c r="M27" s="47"/>
      <c r="N27" s="48"/>
      <c r="O27" s="48" t="s">
        <v>77</v>
      </c>
      <c r="P27" s="48" t="s">
        <v>78</v>
      </c>
      <c r="Q27" s="44"/>
      <c r="R27" s="44"/>
      <c r="S27" s="153"/>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
      <c r="A28" s="2"/>
      <c r="B28" s="43"/>
      <c r="C28" s="76"/>
      <c r="D28" s="44" t="s">
        <v>85</v>
      </c>
      <c r="E28" s="45"/>
      <c r="F28" s="45"/>
      <c r="G28" s="45" t="s">
        <v>58</v>
      </c>
      <c r="H28" s="45"/>
      <c r="I28" s="44"/>
      <c r="J28" s="47" t="s">
        <v>58</v>
      </c>
      <c r="K28" s="44"/>
      <c r="L28" s="44" t="s">
        <v>76</v>
      </c>
      <c r="M28" s="47"/>
      <c r="N28" s="48"/>
      <c r="O28" s="48" t="s">
        <v>86</v>
      </c>
      <c r="P28" s="48" t="s">
        <v>78</v>
      </c>
      <c r="Q28" s="44"/>
      <c r="R28" s="44"/>
      <c r="S28" s="153"/>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
      <c r="A29" s="2"/>
      <c r="B29" s="43"/>
      <c r="C29" s="76"/>
      <c r="D29" s="44" t="s">
        <v>87</v>
      </c>
      <c r="E29" s="45"/>
      <c r="F29" s="45"/>
      <c r="G29" s="45" t="s">
        <v>58</v>
      </c>
      <c r="H29" s="45"/>
      <c r="I29" s="44"/>
      <c r="J29" s="47" t="s">
        <v>58</v>
      </c>
      <c r="K29" s="44"/>
      <c r="L29" s="44" t="s">
        <v>76</v>
      </c>
      <c r="M29" s="47"/>
      <c r="N29" s="48"/>
      <c r="O29" s="48" t="s">
        <v>86</v>
      </c>
      <c r="P29" s="48" t="s">
        <v>78</v>
      </c>
      <c r="Q29" s="44"/>
      <c r="R29" s="44"/>
      <c r="S29" s="153"/>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
      <c r="A30" s="2"/>
      <c r="B30" s="43"/>
      <c r="C30" s="76"/>
      <c r="D30" s="44" t="s">
        <v>88</v>
      </c>
      <c r="E30" s="45"/>
      <c r="F30" s="45"/>
      <c r="G30" s="45" t="s">
        <v>89</v>
      </c>
      <c r="H30" s="45"/>
      <c r="I30" s="44"/>
      <c r="J30" s="47" t="s">
        <v>58</v>
      </c>
      <c r="K30" s="44"/>
      <c r="L30" s="44" t="s">
        <v>76</v>
      </c>
      <c r="M30" s="47"/>
      <c r="N30" s="48"/>
      <c r="O30" s="48" t="s">
        <v>90</v>
      </c>
      <c r="P30" s="48" t="s">
        <v>78</v>
      </c>
      <c r="Q30" s="44"/>
      <c r="R30" s="44"/>
      <c r="S30" s="153"/>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
      <c r="B31" s="43"/>
      <c r="C31" s="76"/>
      <c r="D31" s="44" t="s">
        <v>93</v>
      </c>
      <c r="E31" s="45"/>
      <c r="F31" s="45"/>
      <c r="G31" s="45" t="s">
        <v>45</v>
      </c>
      <c r="H31" s="45"/>
      <c r="I31" s="44"/>
      <c r="J31" s="47" t="s">
        <v>58</v>
      </c>
      <c r="K31" s="44"/>
      <c r="L31" s="44" t="s">
        <v>76</v>
      </c>
      <c r="M31" s="47"/>
      <c r="N31" s="48"/>
      <c r="O31" s="48" t="s">
        <v>90</v>
      </c>
      <c r="P31" s="48" t="s">
        <v>78</v>
      </c>
      <c r="Q31" s="44"/>
      <c r="R31" s="44"/>
      <c r="S31" s="153"/>
      <c r="T31" s="44" t="s">
        <v>58</v>
      </c>
      <c r="U31" s="44" t="s">
        <v>54</v>
      </c>
      <c r="V31" s="44" t="s">
        <v>91</v>
      </c>
      <c r="W31" s="49" t="s">
        <v>94</v>
      </c>
    </row>
    <row r="32" spans="1:133" x14ac:dyDescent="0.2">
      <c r="B32" s="43"/>
      <c r="C32" s="76"/>
      <c r="D32" s="44" t="s">
        <v>95</v>
      </c>
      <c r="E32" s="45"/>
      <c r="F32" s="45"/>
      <c r="G32" s="45" t="s">
        <v>58</v>
      </c>
      <c r="H32" s="45"/>
      <c r="I32" s="44"/>
      <c r="J32" s="47" t="s">
        <v>58</v>
      </c>
      <c r="K32" s="44"/>
      <c r="L32" s="44" t="s">
        <v>76</v>
      </c>
      <c r="M32" s="47"/>
      <c r="N32" s="48"/>
      <c r="O32" s="48" t="s">
        <v>96</v>
      </c>
      <c r="P32" s="48" t="s">
        <v>78</v>
      </c>
      <c r="Q32" s="44"/>
      <c r="R32" s="44"/>
      <c r="S32" s="153"/>
      <c r="T32" s="44" t="s">
        <v>58</v>
      </c>
      <c r="U32" s="44" t="s">
        <v>54</v>
      </c>
      <c r="V32" s="44" t="s">
        <v>91</v>
      </c>
      <c r="W32" s="49" t="s">
        <v>58</v>
      </c>
    </row>
    <row r="33" spans="2:23" ht="12.75" customHeight="1" x14ac:dyDescent="0.2">
      <c r="B33" s="43"/>
      <c r="C33" s="76"/>
      <c r="D33" s="44" t="s">
        <v>97</v>
      </c>
      <c r="E33" s="45"/>
      <c r="F33" s="45"/>
      <c r="G33" s="45">
        <v>42370</v>
      </c>
      <c r="H33" s="45"/>
      <c r="I33" s="44"/>
      <c r="J33" s="47" t="s">
        <v>58</v>
      </c>
      <c r="K33" s="44"/>
      <c r="L33" s="44" t="s">
        <v>76</v>
      </c>
      <c r="M33" s="47"/>
      <c r="N33" s="48"/>
      <c r="O33" s="48" t="s">
        <v>98</v>
      </c>
      <c r="P33" s="48" t="s">
        <v>78</v>
      </c>
      <c r="Q33" s="44"/>
      <c r="R33" s="44"/>
      <c r="S33" s="153"/>
      <c r="T33" s="44" t="s">
        <v>58</v>
      </c>
      <c r="U33" s="44" t="s">
        <v>54</v>
      </c>
      <c r="V33" s="44" t="s">
        <v>91</v>
      </c>
      <c r="W33" s="49"/>
    </row>
    <row r="34" spans="2:23" x14ac:dyDescent="0.2">
      <c r="B34" s="43"/>
      <c r="C34" s="76"/>
      <c r="D34" s="44" t="s">
        <v>99</v>
      </c>
      <c r="E34" s="45"/>
      <c r="F34" s="45"/>
      <c r="G34" s="45" t="s">
        <v>58</v>
      </c>
      <c r="H34" s="45"/>
      <c r="I34" s="44"/>
      <c r="J34" s="47" t="s">
        <v>58</v>
      </c>
      <c r="K34" s="44"/>
      <c r="L34" s="44" t="s">
        <v>76</v>
      </c>
      <c r="M34" s="47"/>
      <c r="N34" s="48"/>
      <c r="O34" s="48" t="s">
        <v>98</v>
      </c>
      <c r="P34" s="48" t="s">
        <v>78</v>
      </c>
      <c r="Q34" s="44"/>
      <c r="R34" s="44"/>
      <c r="S34" s="153"/>
      <c r="T34" s="44" t="s">
        <v>58</v>
      </c>
      <c r="U34" s="44" t="s">
        <v>54</v>
      </c>
      <c r="V34" s="44" t="s">
        <v>91</v>
      </c>
      <c r="W34" s="49"/>
    </row>
    <row r="35" spans="2:23" ht="13.5" thickBot="1" x14ac:dyDescent="0.25">
      <c r="B35" s="50"/>
      <c r="C35" s="77"/>
      <c r="D35" s="51" t="s">
        <v>100</v>
      </c>
      <c r="E35" s="52"/>
      <c r="F35" s="52"/>
      <c r="G35" s="52" t="s">
        <v>58</v>
      </c>
      <c r="H35" s="52"/>
      <c r="I35" s="51"/>
      <c r="J35" s="53" t="s">
        <v>58</v>
      </c>
      <c r="K35" s="51"/>
      <c r="L35" s="51" t="s">
        <v>76</v>
      </c>
      <c r="M35" s="53"/>
      <c r="N35" s="54"/>
      <c r="O35" s="54" t="s">
        <v>101</v>
      </c>
      <c r="P35" s="54" t="s">
        <v>78</v>
      </c>
      <c r="Q35" s="51"/>
      <c r="R35" s="51"/>
      <c r="S35" s="154"/>
      <c r="T35" s="51" t="s">
        <v>58</v>
      </c>
      <c r="U35" s="51" t="s">
        <v>54</v>
      </c>
      <c r="V35" s="51" t="s">
        <v>91</v>
      </c>
      <c r="W35" s="55"/>
    </row>
    <row r="36" spans="2:23" x14ac:dyDescent="0.2">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49" t="s">
        <v>274</v>
      </c>
      <c r="S36" s="32"/>
      <c r="T36" s="32" t="s">
        <v>53</v>
      </c>
      <c r="U36" s="32" t="s">
        <v>158</v>
      </c>
      <c r="V36" s="32" t="s">
        <v>55</v>
      </c>
      <c r="W36" s="58" t="s">
        <v>106</v>
      </c>
    </row>
    <row r="37" spans="2:23" x14ac:dyDescent="0.2">
      <c r="B37" s="20"/>
      <c r="C37" s="75"/>
      <c r="D37" s="15" t="s">
        <v>60</v>
      </c>
      <c r="E37" s="37"/>
      <c r="F37" s="37"/>
      <c r="G37" s="37" t="s">
        <v>58</v>
      </c>
      <c r="H37" s="37"/>
      <c r="I37" s="15"/>
      <c r="J37" s="16">
        <v>35000</v>
      </c>
      <c r="K37" s="15" t="s">
        <v>48</v>
      </c>
      <c r="L37" s="15" t="s">
        <v>49</v>
      </c>
      <c r="M37" s="16">
        <v>0</v>
      </c>
      <c r="N37" s="39" t="s">
        <v>50</v>
      </c>
      <c r="O37" s="19"/>
      <c r="P37" s="39"/>
      <c r="Q37" s="15"/>
      <c r="R37" s="150"/>
      <c r="S37" s="15"/>
      <c r="T37" s="15" t="s">
        <v>58</v>
      </c>
      <c r="U37" s="15" t="s">
        <v>158</v>
      </c>
      <c r="V37" s="59" t="s">
        <v>55</v>
      </c>
      <c r="W37" s="60" t="s">
        <v>58</v>
      </c>
    </row>
    <row r="38" spans="2:23" ht="12.75" customHeight="1" x14ac:dyDescent="0.2">
      <c r="B38" s="20"/>
      <c r="C38" s="75"/>
      <c r="D38" s="15" t="s">
        <v>61</v>
      </c>
      <c r="E38" s="37"/>
      <c r="F38" s="37"/>
      <c r="G38" s="37" t="s">
        <v>45</v>
      </c>
      <c r="H38" s="37"/>
      <c r="I38" s="15"/>
      <c r="J38" s="16">
        <v>8750</v>
      </c>
      <c r="K38" s="15" t="s">
        <v>48</v>
      </c>
      <c r="L38" s="15" t="s">
        <v>49</v>
      </c>
      <c r="M38" s="16">
        <v>0</v>
      </c>
      <c r="N38" s="39" t="s">
        <v>50</v>
      </c>
      <c r="O38" s="19"/>
      <c r="P38" s="39"/>
      <c r="Q38" s="15"/>
      <c r="R38" s="150"/>
      <c r="S38" s="15"/>
      <c r="T38" s="15" t="s">
        <v>58</v>
      </c>
      <c r="U38" s="15" t="s">
        <v>158</v>
      </c>
      <c r="V38" s="59" t="s">
        <v>55</v>
      </c>
      <c r="W38" s="60" t="s">
        <v>107</v>
      </c>
    </row>
    <row r="39" spans="2:23" x14ac:dyDescent="0.2">
      <c r="B39" s="20"/>
      <c r="C39" s="75"/>
      <c r="D39" s="15" t="s">
        <v>63</v>
      </c>
      <c r="E39" s="37"/>
      <c r="F39" s="37"/>
      <c r="G39" s="61" t="s">
        <v>58</v>
      </c>
      <c r="H39" s="37"/>
      <c r="I39" s="15"/>
      <c r="J39" s="16">
        <v>8750</v>
      </c>
      <c r="K39" s="15" t="s">
        <v>48</v>
      </c>
      <c r="L39" s="15" t="s">
        <v>49</v>
      </c>
      <c r="M39" s="16">
        <v>0</v>
      </c>
      <c r="N39" s="39" t="s">
        <v>50</v>
      </c>
      <c r="O39" s="19"/>
      <c r="P39" s="39"/>
      <c r="Q39" s="15"/>
      <c r="R39" s="150"/>
      <c r="S39" s="15"/>
      <c r="T39" s="15" t="s">
        <v>58</v>
      </c>
      <c r="U39" s="15" t="s">
        <v>158</v>
      </c>
      <c r="V39" s="59" t="s">
        <v>55</v>
      </c>
      <c r="W39" s="60" t="s">
        <v>58</v>
      </c>
    </row>
    <row r="40" spans="2:23" x14ac:dyDescent="0.2">
      <c r="B40" s="20"/>
      <c r="C40" s="75"/>
      <c r="D40" s="15" t="s">
        <v>71</v>
      </c>
      <c r="E40" s="37"/>
      <c r="F40" s="62"/>
      <c r="G40" s="37" t="s">
        <v>108</v>
      </c>
      <c r="H40" s="37"/>
      <c r="I40" s="15"/>
      <c r="J40" s="16">
        <v>1400000</v>
      </c>
      <c r="K40" s="15" t="s">
        <v>73</v>
      </c>
      <c r="L40" s="15" t="s">
        <v>49</v>
      </c>
      <c r="M40" s="16">
        <v>0</v>
      </c>
      <c r="N40" s="39" t="s">
        <v>50</v>
      </c>
      <c r="O40" s="19"/>
      <c r="P40" s="39"/>
      <c r="Q40" s="15"/>
      <c r="R40" s="150"/>
      <c r="S40" s="63"/>
      <c r="T40" s="15" t="s">
        <v>58</v>
      </c>
      <c r="U40" s="15" t="s">
        <v>158</v>
      </c>
      <c r="V40" s="59" t="s">
        <v>55</v>
      </c>
      <c r="W40" s="60" t="s">
        <v>109</v>
      </c>
    </row>
    <row r="41" spans="2:23" x14ac:dyDescent="0.2">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51"/>
      <c r="S41" s="63"/>
      <c r="T41" s="15" t="s">
        <v>58</v>
      </c>
      <c r="U41" s="15" t="s">
        <v>158</v>
      </c>
      <c r="V41" s="59" t="s">
        <v>55</v>
      </c>
      <c r="W41" s="60" t="s">
        <v>106</v>
      </c>
    </row>
    <row r="42" spans="2:23" x14ac:dyDescent="0.2">
      <c r="B42" s="43"/>
      <c r="C42" s="76"/>
      <c r="D42" s="44" t="s">
        <v>74</v>
      </c>
      <c r="E42" s="45"/>
      <c r="F42" s="45"/>
      <c r="G42" s="45">
        <v>43101</v>
      </c>
      <c r="H42" s="45"/>
      <c r="I42" s="44"/>
      <c r="J42" s="47" t="s">
        <v>75</v>
      </c>
      <c r="K42" s="44"/>
      <c r="L42" s="44" t="s">
        <v>76</v>
      </c>
      <c r="M42" s="44"/>
      <c r="N42" s="48"/>
      <c r="O42" s="65">
        <v>7.9000000000000001E-2</v>
      </c>
      <c r="P42" s="48" t="s">
        <v>78</v>
      </c>
      <c r="Q42" s="44"/>
      <c r="R42" s="66"/>
      <c r="S42" s="152" t="s">
        <v>105</v>
      </c>
      <c r="T42" s="44" t="s">
        <v>58</v>
      </c>
      <c r="U42" s="44" t="s">
        <v>158</v>
      </c>
      <c r="V42" s="67" t="s">
        <v>79</v>
      </c>
      <c r="W42" s="68" t="s">
        <v>80</v>
      </c>
    </row>
    <row r="43" spans="2:23" x14ac:dyDescent="0.2">
      <c r="B43" s="43"/>
      <c r="C43" s="76"/>
      <c r="D43" s="44" t="s">
        <v>81</v>
      </c>
      <c r="E43" s="45"/>
      <c r="F43" s="45"/>
      <c r="G43" s="45" t="s">
        <v>58</v>
      </c>
      <c r="H43" s="45"/>
      <c r="I43" s="44"/>
      <c r="J43" s="47" t="s">
        <v>58</v>
      </c>
      <c r="K43" s="44"/>
      <c r="L43" s="44" t="s">
        <v>76</v>
      </c>
      <c r="M43" s="44"/>
      <c r="N43" s="48"/>
      <c r="O43" s="65">
        <v>7.9000000000000001E-2</v>
      </c>
      <c r="P43" s="48" t="s">
        <v>78</v>
      </c>
      <c r="Q43" s="44"/>
      <c r="R43" s="69"/>
      <c r="S43" s="153"/>
      <c r="T43" s="44" t="s">
        <v>58</v>
      </c>
      <c r="U43" s="44" t="s">
        <v>158</v>
      </c>
      <c r="V43" s="67" t="s">
        <v>79</v>
      </c>
      <c r="W43" s="68" t="s">
        <v>58</v>
      </c>
    </row>
    <row r="44" spans="2:23" ht="12.75" customHeight="1" x14ac:dyDescent="0.2">
      <c r="B44" s="43"/>
      <c r="C44" s="76"/>
      <c r="D44" s="44" t="s">
        <v>82</v>
      </c>
      <c r="E44" s="45"/>
      <c r="F44" s="45"/>
      <c r="G44" s="45" t="s">
        <v>58</v>
      </c>
      <c r="H44" s="45"/>
      <c r="I44" s="45"/>
      <c r="J44" s="47" t="s">
        <v>58</v>
      </c>
      <c r="K44" s="44"/>
      <c r="L44" s="44" t="s">
        <v>76</v>
      </c>
      <c r="M44" s="44"/>
      <c r="N44" s="48"/>
      <c r="O44" s="65">
        <v>3.95E-2</v>
      </c>
      <c r="P44" s="48" t="s">
        <v>78</v>
      </c>
      <c r="Q44" s="44"/>
      <c r="R44" s="69"/>
      <c r="S44" s="153"/>
      <c r="T44" s="44" t="s">
        <v>58</v>
      </c>
      <c r="U44" s="44" t="s">
        <v>158</v>
      </c>
      <c r="V44" s="44" t="s">
        <v>79</v>
      </c>
      <c r="W44" s="70" t="s">
        <v>58</v>
      </c>
    </row>
    <row r="45" spans="2:23" x14ac:dyDescent="0.2">
      <c r="B45" s="43"/>
      <c r="C45" s="76"/>
      <c r="D45" s="44" t="s">
        <v>84</v>
      </c>
      <c r="E45" s="45"/>
      <c r="F45" s="45"/>
      <c r="G45" s="45" t="s">
        <v>58</v>
      </c>
      <c r="H45" s="45"/>
      <c r="I45" s="45"/>
      <c r="J45" s="47" t="s">
        <v>58</v>
      </c>
      <c r="K45" s="44"/>
      <c r="L45" s="44" t="s">
        <v>76</v>
      </c>
      <c r="M45" s="44"/>
      <c r="N45" s="48"/>
      <c r="O45" s="65">
        <v>7.9000000000000001E-2</v>
      </c>
      <c r="P45" s="48" t="s">
        <v>78</v>
      </c>
      <c r="Q45" s="44"/>
      <c r="R45" s="69"/>
      <c r="S45" s="153"/>
      <c r="T45" s="44" t="s">
        <v>58</v>
      </c>
      <c r="U45" s="44" t="s">
        <v>158</v>
      </c>
      <c r="V45" s="44" t="s">
        <v>79</v>
      </c>
      <c r="W45" s="49" t="s">
        <v>58</v>
      </c>
    </row>
    <row r="46" spans="2:23" ht="25.5" x14ac:dyDescent="0.2">
      <c r="B46" s="43"/>
      <c r="C46" s="76"/>
      <c r="D46" s="44" t="s">
        <v>88</v>
      </c>
      <c r="E46" s="45"/>
      <c r="F46" s="45"/>
      <c r="G46" s="45" t="s">
        <v>108</v>
      </c>
      <c r="H46" s="45"/>
      <c r="I46" s="44"/>
      <c r="J46" s="47" t="s">
        <v>58</v>
      </c>
      <c r="K46" s="44"/>
      <c r="L46" s="44" t="s">
        <v>76</v>
      </c>
      <c r="M46" s="44"/>
      <c r="N46" s="48"/>
      <c r="O46" s="65" t="s">
        <v>112</v>
      </c>
      <c r="P46" s="48" t="s">
        <v>78</v>
      </c>
      <c r="Q46" s="44"/>
      <c r="R46" s="69"/>
      <c r="S46" s="153"/>
      <c r="T46" s="44" t="s">
        <v>58</v>
      </c>
      <c r="U46" s="44" t="s">
        <v>158</v>
      </c>
      <c r="V46" s="44" t="s">
        <v>91</v>
      </c>
      <c r="W46" s="71" t="s">
        <v>113</v>
      </c>
    </row>
    <row r="47" spans="2:23" ht="12.75" customHeight="1" x14ac:dyDescent="0.2">
      <c r="B47" s="43"/>
      <c r="C47" s="76"/>
      <c r="D47" s="44" t="s">
        <v>93</v>
      </c>
      <c r="E47" s="45"/>
      <c r="F47" s="45"/>
      <c r="G47" s="46">
        <v>43101</v>
      </c>
      <c r="H47" s="45"/>
      <c r="I47" s="45"/>
      <c r="J47" s="44" t="s">
        <v>58</v>
      </c>
      <c r="K47" s="44"/>
      <c r="L47" s="44" t="s">
        <v>76</v>
      </c>
      <c r="M47" s="44"/>
      <c r="N47" s="48"/>
      <c r="O47" s="65">
        <v>0.9</v>
      </c>
      <c r="P47" s="48" t="s">
        <v>78</v>
      </c>
      <c r="Q47" s="44"/>
      <c r="R47" s="69"/>
      <c r="S47" s="153"/>
      <c r="T47" s="44" t="s">
        <v>58</v>
      </c>
      <c r="U47" s="44" t="s">
        <v>158</v>
      </c>
      <c r="V47" s="44" t="s">
        <v>91</v>
      </c>
      <c r="W47" s="49"/>
    </row>
    <row r="48" spans="2:23" ht="15" customHeight="1" x14ac:dyDescent="0.2">
      <c r="B48" s="43"/>
      <c r="C48" s="76"/>
      <c r="D48" s="44" t="s">
        <v>95</v>
      </c>
      <c r="E48" s="45"/>
      <c r="F48" s="45"/>
      <c r="G48" s="45">
        <v>43831</v>
      </c>
      <c r="H48" s="45"/>
      <c r="I48" s="45"/>
      <c r="J48" s="44" t="s">
        <v>58</v>
      </c>
      <c r="K48" s="44"/>
      <c r="L48" s="44" t="s">
        <v>76</v>
      </c>
      <c r="M48" s="44"/>
      <c r="N48" s="48"/>
      <c r="O48" s="65">
        <v>0.9</v>
      </c>
      <c r="P48" s="48" t="s">
        <v>78</v>
      </c>
      <c r="Q48" s="44"/>
      <c r="R48" s="69"/>
      <c r="S48" s="153"/>
      <c r="T48" s="44" t="s">
        <v>58</v>
      </c>
      <c r="U48" s="44" t="s">
        <v>158</v>
      </c>
      <c r="V48" s="44" t="s">
        <v>91</v>
      </c>
      <c r="W48" s="49"/>
    </row>
    <row r="49" spans="2:23" ht="15.75" customHeight="1" x14ac:dyDescent="0.2">
      <c r="B49" s="43"/>
      <c r="C49" s="76"/>
      <c r="D49" s="44" t="s">
        <v>97</v>
      </c>
      <c r="E49" s="45"/>
      <c r="F49" s="45"/>
      <c r="G49" s="45" t="s">
        <v>58</v>
      </c>
      <c r="H49" s="45"/>
      <c r="I49" s="45"/>
      <c r="J49" s="44" t="s">
        <v>58</v>
      </c>
      <c r="K49" s="44"/>
      <c r="L49" s="44" t="s">
        <v>76</v>
      </c>
      <c r="M49" s="44"/>
      <c r="N49" s="48"/>
      <c r="O49" s="65">
        <v>3.6</v>
      </c>
      <c r="P49" s="48" t="s">
        <v>78</v>
      </c>
      <c r="Q49" s="44"/>
      <c r="R49" s="69"/>
      <c r="S49" s="153"/>
      <c r="T49" s="44" t="s">
        <v>58</v>
      </c>
      <c r="U49" s="44" t="s">
        <v>158</v>
      </c>
      <c r="V49" s="44" t="s">
        <v>91</v>
      </c>
      <c r="W49" s="49"/>
    </row>
    <row r="50" spans="2:23" ht="15" customHeight="1" x14ac:dyDescent="0.2">
      <c r="B50" s="43"/>
      <c r="C50" s="76"/>
      <c r="D50" s="44" t="s">
        <v>99</v>
      </c>
      <c r="E50" s="45"/>
      <c r="F50" s="45"/>
      <c r="G50" s="45" t="s">
        <v>58</v>
      </c>
      <c r="H50" s="45"/>
      <c r="I50" s="45"/>
      <c r="J50" s="44" t="s">
        <v>58</v>
      </c>
      <c r="K50" s="44"/>
      <c r="L50" s="44" t="s">
        <v>76</v>
      </c>
      <c r="M50" s="44"/>
      <c r="N50" s="48"/>
      <c r="O50" s="65">
        <v>10</v>
      </c>
      <c r="P50" s="48" t="s">
        <v>78</v>
      </c>
      <c r="Q50" s="44"/>
      <c r="R50" s="69"/>
      <c r="S50" s="153"/>
      <c r="T50" s="44" t="s">
        <v>58</v>
      </c>
      <c r="U50" s="44" t="s">
        <v>158</v>
      </c>
      <c r="V50" s="44" t="s">
        <v>91</v>
      </c>
      <c r="W50" s="49"/>
    </row>
    <row r="51" spans="2:23" ht="13.5" thickBot="1" x14ac:dyDescent="0.25">
      <c r="B51" s="50"/>
      <c r="C51" s="77"/>
      <c r="D51" s="51" t="s">
        <v>100</v>
      </c>
      <c r="E51" s="52"/>
      <c r="F51" s="52"/>
      <c r="G51" s="52" t="s">
        <v>58</v>
      </c>
      <c r="H51" s="52"/>
      <c r="I51" s="52"/>
      <c r="J51" s="51" t="s">
        <v>58</v>
      </c>
      <c r="K51" s="51"/>
      <c r="L51" s="51" t="s">
        <v>76</v>
      </c>
      <c r="M51" s="51"/>
      <c r="N51" s="54"/>
      <c r="O51" s="72">
        <v>10</v>
      </c>
      <c r="P51" s="54" t="s">
        <v>78</v>
      </c>
      <c r="Q51" s="51"/>
      <c r="R51" s="73"/>
      <c r="S51" s="154"/>
      <c r="T51" s="51" t="s">
        <v>58</v>
      </c>
      <c r="U51" s="51" t="s">
        <v>158</v>
      </c>
      <c r="V51" s="51" t="s">
        <v>91</v>
      </c>
      <c r="W51" s="55"/>
    </row>
    <row r="52" spans="2:23" ht="12.75" customHeight="1" x14ac:dyDescent="0.2">
      <c r="B52" s="31" t="s">
        <v>43</v>
      </c>
      <c r="C52" s="74" t="s">
        <v>155</v>
      </c>
      <c r="D52" s="32" t="s">
        <v>44</v>
      </c>
      <c r="E52" s="33">
        <v>42339</v>
      </c>
      <c r="F52" s="33">
        <v>44651</v>
      </c>
      <c r="G52" s="33" t="s">
        <v>140</v>
      </c>
      <c r="H52" s="33">
        <v>46022</v>
      </c>
      <c r="I52" s="32" t="s">
        <v>46</v>
      </c>
      <c r="J52" s="32" t="s">
        <v>115</v>
      </c>
      <c r="K52" s="32" t="s">
        <v>48</v>
      </c>
      <c r="L52" s="32" t="s">
        <v>49</v>
      </c>
      <c r="M52" s="34">
        <f>230/365</f>
        <v>0.63013698630136983</v>
      </c>
      <c r="N52" s="35" t="s">
        <v>50</v>
      </c>
      <c r="O52" s="35"/>
      <c r="P52" s="35"/>
      <c r="Q52" s="35" t="s">
        <v>141</v>
      </c>
      <c r="R52" s="149" t="s">
        <v>275</v>
      </c>
      <c r="S52" s="35"/>
      <c r="T52" s="32" t="s">
        <v>53</v>
      </c>
      <c r="U52" s="15" t="s">
        <v>54</v>
      </c>
      <c r="V52" s="32" t="s">
        <v>55</v>
      </c>
      <c r="W52" s="36" t="s">
        <v>143</v>
      </c>
    </row>
    <row r="53" spans="2:23" x14ac:dyDescent="0.2">
      <c r="B53" s="20"/>
      <c r="C53" s="15"/>
      <c r="D53" s="15" t="s">
        <v>60</v>
      </c>
      <c r="E53" s="37"/>
      <c r="F53" s="37"/>
      <c r="G53" s="37" t="s">
        <v>58</v>
      </c>
      <c r="H53" s="37" t="s">
        <v>58</v>
      </c>
      <c r="I53" s="15"/>
      <c r="J53" s="15" t="s">
        <v>115</v>
      </c>
      <c r="K53" s="38" t="s">
        <v>48</v>
      </c>
      <c r="L53" s="38" t="s">
        <v>49</v>
      </c>
      <c r="M53" s="16">
        <v>0</v>
      </c>
      <c r="N53" s="79" t="s">
        <v>50</v>
      </c>
      <c r="O53" s="39"/>
      <c r="P53" s="39"/>
      <c r="Q53" s="15"/>
      <c r="R53" s="150"/>
      <c r="S53" s="39"/>
      <c r="T53" s="15" t="s">
        <v>58</v>
      </c>
      <c r="U53" s="15" t="s">
        <v>54</v>
      </c>
      <c r="V53" s="15" t="s">
        <v>55</v>
      </c>
      <c r="W53" s="40" t="s">
        <v>58</v>
      </c>
    </row>
    <row r="54" spans="2:23" x14ac:dyDescent="0.2">
      <c r="B54" s="20"/>
      <c r="C54" s="15"/>
      <c r="D54" s="15" t="s">
        <v>61</v>
      </c>
      <c r="E54" s="37"/>
      <c r="F54" s="37"/>
      <c r="G54" s="37" t="s">
        <v>58</v>
      </c>
      <c r="H54" s="37" t="s">
        <v>58</v>
      </c>
      <c r="I54" s="15"/>
      <c r="J54" s="15" t="s">
        <v>117</v>
      </c>
      <c r="K54" s="38" t="s">
        <v>48</v>
      </c>
      <c r="L54" s="38" t="s">
        <v>49</v>
      </c>
      <c r="M54" s="16">
        <v>0</v>
      </c>
      <c r="N54" s="79" t="s">
        <v>50</v>
      </c>
      <c r="O54" s="39"/>
      <c r="P54" s="39"/>
      <c r="Q54" s="15"/>
      <c r="R54" s="150"/>
      <c r="S54" s="39"/>
      <c r="T54" s="15" t="s">
        <v>58</v>
      </c>
      <c r="U54" s="15" t="s">
        <v>54</v>
      </c>
      <c r="V54" s="15" t="s">
        <v>55</v>
      </c>
      <c r="W54" s="40" t="s">
        <v>58</v>
      </c>
    </row>
    <row r="55" spans="2:23" x14ac:dyDescent="0.2">
      <c r="B55" s="20"/>
      <c r="C55" s="15"/>
      <c r="D55" s="15" t="s">
        <v>63</v>
      </c>
      <c r="E55" s="37"/>
      <c r="F55" s="37"/>
      <c r="G55" s="37" t="s">
        <v>144</v>
      </c>
      <c r="H55" s="37" t="s">
        <v>58</v>
      </c>
      <c r="I55" s="15"/>
      <c r="J55" s="15" t="s">
        <v>117</v>
      </c>
      <c r="K55" s="38" t="s">
        <v>48</v>
      </c>
      <c r="L55" s="38" t="s">
        <v>49</v>
      </c>
      <c r="M55" s="16">
        <v>0</v>
      </c>
      <c r="N55" s="79" t="s">
        <v>50</v>
      </c>
      <c r="O55" s="39"/>
      <c r="P55" s="39"/>
      <c r="Q55" s="15"/>
      <c r="R55" s="150"/>
      <c r="S55" s="39"/>
      <c r="T55" s="15" t="s">
        <v>58</v>
      </c>
      <c r="U55" s="15" t="s">
        <v>54</v>
      </c>
      <c r="V55" s="15" t="s">
        <v>55</v>
      </c>
      <c r="W55" s="84" t="s">
        <v>145</v>
      </c>
    </row>
    <row r="56" spans="2:23" ht="12.75" customHeight="1" x14ac:dyDescent="0.2">
      <c r="B56" s="20"/>
      <c r="C56" s="15"/>
      <c r="D56" s="15" t="s">
        <v>64</v>
      </c>
      <c r="E56" s="37"/>
      <c r="F56" s="37"/>
      <c r="G56" s="37" t="s">
        <v>58</v>
      </c>
      <c r="H56" s="37" t="s">
        <v>58</v>
      </c>
      <c r="I56" s="15"/>
      <c r="J56" s="15" t="s">
        <v>117</v>
      </c>
      <c r="K56" s="38" t="s">
        <v>48</v>
      </c>
      <c r="L56" s="38" t="s">
        <v>49</v>
      </c>
      <c r="M56" s="16">
        <v>0</v>
      </c>
      <c r="N56" s="79" t="s">
        <v>50</v>
      </c>
      <c r="O56" s="39"/>
      <c r="P56" s="39"/>
      <c r="Q56" s="15"/>
      <c r="R56" s="150"/>
      <c r="S56" s="39"/>
      <c r="T56" s="15" t="s">
        <v>58</v>
      </c>
      <c r="U56" s="15" t="s">
        <v>54</v>
      </c>
      <c r="V56" s="15" t="s">
        <v>55</v>
      </c>
      <c r="W56" s="40" t="s">
        <v>58</v>
      </c>
    </row>
    <row r="57" spans="2:23" x14ac:dyDescent="0.2">
      <c r="B57" s="20"/>
      <c r="C57" s="15"/>
      <c r="D57" s="15" t="s">
        <v>118</v>
      </c>
      <c r="E57" s="37"/>
      <c r="F57" s="37"/>
      <c r="G57" s="37" t="s">
        <v>140</v>
      </c>
      <c r="H57" s="37" t="s">
        <v>58</v>
      </c>
      <c r="I57" s="15"/>
      <c r="J57" s="15" t="s">
        <v>119</v>
      </c>
      <c r="K57" s="38" t="s">
        <v>48</v>
      </c>
      <c r="L57" s="38" t="s">
        <v>49</v>
      </c>
      <c r="M57" s="16">
        <v>0</v>
      </c>
      <c r="N57" s="79" t="s">
        <v>50</v>
      </c>
      <c r="O57" s="39"/>
      <c r="P57" s="39"/>
      <c r="Q57" s="15"/>
      <c r="R57" s="150"/>
      <c r="S57" s="39"/>
      <c r="T57" s="15" t="s">
        <v>58</v>
      </c>
      <c r="U57" s="15" t="s">
        <v>54</v>
      </c>
      <c r="V57" s="15" t="s">
        <v>55</v>
      </c>
      <c r="W57" s="42" t="s">
        <v>146</v>
      </c>
    </row>
    <row r="58" spans="2:23" x14ac:dyDescent="0.2">
      <c r="B58" s="20"/>
      <c r="C58" s="15"/>
      <c r="D58" s="15" t="s">
        <v>120</v>
      </c>
      <c r="E58" s="37"/>
      <c r="F58" s="37"/>
      <c r="G58" s="37" t="s">
        <v>58</v>
      </c>
      <c r="H58" s="37" t="s">
        <v>58</v>
      </c>
      <c r="I58" s="15"/>
      <c r="J58" s="15" t="s">
        <v>119</v>
      </c>
      <c r="K58" s="38" t="s">
        <v>48</v>
      </c>
      <c r="L58" s="38" t="s">
        <v>49</v>
      </c>
      <c r="M58" s="16">
        <v>0</v>
      </c>
      <c r="N58" s="79" t="s">
        <v>50</v>
      </c>
      <c r="O58" s="39"/>
      <c r="P58" s="39"/>
      <c r="Q58" s="15"/>
      <c r="R58" s="150"/>
      <c r="S58" s="39"/>
      <c r="T58" s="15" t="s">
        <v>58</v>
      </c>
      <c r="U58" s="15" t="s">
        <v>54</v>
      </c>
      <c r="V58" s="15" t="s">
        <v>79</v>
      </c>
      <c r="W58" s="40" t="s">
        <v>121</v>
      </c>
    </row>
    <row r="59" spans="2:23" x14ac:dyDescent="0.2">
      <c r="B59" s="20"/>
      <c r="C59" s="15"/>
      <c r="D59" s="15" t="s">
        <v>71</v>
      </c>
      <c r="E59" s="37"/>
      <c r="F59" s="37"/>
      <c r="G59" s="37" t="s">
        <v>147</v>
      </c>
      <c r="H59" s="37" t="s">
        <v>58</v>
      </c>
      <c r="I59" s="15"/>
      <c r="J59" s="15" t="s">
        <v>122</v>
      </c>
      <c r="K59" s="15" t="s">
        <v>73</v>
      </c>
      <c r="L59" s="38" t="s">
        <v>49</v>
      </c>
      <c r="M59" s="16">
        <v>0</v>
      </c>
      <c r="N59" s="39" t="s">
        <v>50</v>
      </c>
      <c r="O59" s="39"/>
      <c r="P59" s="39"/>
      <c r="Q59" s="15"/>
      <c r="R59" s="151"/>
      <c r="S59" s="39"/>
      <c r="T59" s="15" t="s">
        <v>58</v>
      </c>
      <c r="U59" s="15" t="s">
        <v>54</v>
      </c>
      <c r="V59" s="15" t="s">
        <v>55</v>
      </c>
      <c r="W59" s="40" t="s">
        <v>148</v>
      </c>
    </row>
    <row r="60" spans="2:23" x14ac:dyDescent="0.2">
      <c r="B60" s="20"/>
      <c r="C60" s="15"/>
      <c r="D60" s="15" t="s">
        <v>57</v>
      </c>
      <c r="E60" s="37"/>
      <c r="F60" s="37"/>
      <c r="G60" s="37" t="s">
        <v>147</v>
      </c>
      <c r="H60" s="37">
        <v>47848</v>
      </c>
      <c r="I60" s="15"/>
      <c r="J60" s="15" t="s">
        <v>149</v>
      </c>
      <c r="K60" s="38" t="s">
        <v>48</v>
      </c>
      <c r="L60" s="38" t="s">
        <v>49</v>
      </c>
      <c r="M60" s="16">
        <v>0.06</v>
      </c>
      <c r="N60" s="39" t="s">
        <v>50</v>
      </c>
      <c r="O60" s="39"/>
      <c r="P60" s="39"/>
      <c r="Q60" s="15" t="s">
        <v>133</v>
      </c>
      <c r="R60" s="82" t="s">
        <v>276</v>
      </c>
      <c r="S60" s="39"/>
      <c r="T60" s="15" t="s">
        <v>58</v>
      </c>
      <c r="U60" s="15" t="s">
        <v>54</v>
      </c>
      <c r="V60" s="15" t="s">
        <v>55</v>
      </c>
      <c r="W60" s="84" t="s">
        <v>150</v>
      </c>
    </row>
    <row r="61" spans="2:23" ht="42" customHeight="1" x14ac:dyDescent="0.2">
      <c r="B61" s="20"/>
      <c r="C61" s="15"/>
      <c r="D61" s="15" t="s">
        <v>123</v>
      </c>
      <c r="E61" s="37"/>
      <c r="F61" s="37"/>
      <c r="G61" s="37" t="s">
        <v>147</v>
      </c>
      <c r="H61" s="85">
        <v>46022</v>
      </c>
      <c r="I61" s="15"/>
      <c r="J61" s="15" t="s">
        <v>151</v>
      </c>
      <c r="K61" s="15" t="s">
        <v>73</v>
      </c>
      <c r="L61" s="38" t="s">
        <v>49</v>
      </c>
      <c r="M61" s="17">
        <f>230/4/365</f>
        <v>0.15753424657534246</v>
      </c>
      <c r="N61" s="39" t="s">
        <v>50</v>
      </c>
      <c r="O61" s="39"/>
      <c r="P61" s="39"/>
      <c r="Q61" s="15" t="s">
        <v>152</v>
      </c>
      <c r="R61" s="165" t="s">
        <v>275</v>
      </c>
      <c r="S61" s="39"/>
      <c r="T61" s="15" t="s">
        <v>58</v>
      </c>
      <c r="U61" s="15" t="s">
        <v>54</v>
      </c>
      <c r="V61" s="15" t="s">
        <v>55</v>
      </c>
      <c r="W61" s="41" t="s">
        <v>153</v>
      </c>
    </row>
    <row r="62" spans="2:23" x14ac:dyDescent="0.2">
      <c r="B62" s="20"/>
      <c r="C62" s="15"/>
      <c r="D62" s="15" t="s">
        <v>125</v>
      </c>
      <c r="E62" s="37"/>
      <c r="F62" s="37"/>
      <c r="G62" s="37" t="s">
        <v>58</v>
      </c>
      <c r="H62" s="37" t="s">
        <v>58</v>
      </c>
      <c r="I62" s="15"/>
      <c r="J62" s="15" t="s">
        <v>154</v>
      </c>
      <c r="K62" s="15" t="s">
        <v>48</v>
      </c>
      <c r="L62" s="38" t="s">
        <v>49</v>
      </c>
      <c r="M62" s="17">
        <f>230/4/365</f>
        <v>0.15753424657534246</v>
      </c>
      <c r="N62" s="79" t="s">
        <v>50</v>
      </c>
      <c r="O62" s="39"/>
      <c r="P62" s="39"/>
      <c r="Q62" s="15" t="s">
        <v>152</v>
      </c>
      <c r="R62" s="151"/>
      <c r="S62" s="39"/>
      <c r="T62" s="15" t="s">
        <v>58</v>
      </c>
      <c r="U62" s="15" t="s">
        <v>54</v>
      </c>
      <c r="V62" s="15" t="s">
        <v>55</v>
      </c>
      <c r="W62" s="40" t="s">
        <v>58</v>
      </c>
    </row>
    <row r="63" spans="2:23" x14ac:dyDescent="0.2">
      <c r="B63" s="20"/>
      <c r="C63" s="15"/>
      <c r="D63" s="38" t="s">
        <v>44</v>
      </c>
      <c r="E63" s="37"/>
      <c r="F63" s="37"/>
      <c r="G63" s="37">
        <v>46023</v>
      </c>
      <c r="H63" s="37">
        <v>47848</v>
      </c>
      <c r="I63" s="15"/>
      <c r="J63" s="15" t="s">
        <v>115</v>
      </c>
      <c r="K63" s="38" t="s">
        <v>48</v>
      </c>
      <c r="L63" s="38" t="s">
        <v>49</v>
      </c>
      <c r="M63" s="17">
        <v>0.76</v>
      </c>
      <c r="N63" s="79" t="s">
        <v>50</v>
      </c>
      <c r="O63" s="39"/>
      <c r="P63" s="39"/>
      <c r="Q63" s="15" t="s">
        <v>116</v>
      </c>
      <c r="R63" s="165" t="s">
        <v>277</v>
      </c>
      <c r="S63" s="80"/>
      <c r="T63" s="15" t="s">
        <v>58</v>
      </c>
      <c r="U63" s="15" t="s">
        <v>54</v>
      </c>
      <c r="V63" s="15" t="s">
        <v>55</v>
      </c>
      <c r="W63" s="40"/>
    </row>
    <row r="64" spans="2:23" x14ac:dyDescent="0.2">
      <c r="B64" s="20"/>
      <c r="C64" s="15"/>
      <c r="D64" s="15" t="s">
        <v>60</v>
      </c>
      <c r="E64" s="37"/>
      <c r="F64" s="37"/>
      <c r="G64" s="37" t="s">
        <v>58</v>
      </c>
      <c r="H64" s="37" t="s">
        <v>58</v>
      </c>
      <c r="I64" s="15"/>
      <c r="J64" s="15" t="s">
        <v>115</v>
      </c>
      <c r="K64" s="38" t="s">
        <v>48</v>
      </c>
      <c r="L64" s="38" t="s">
        <v>49</v>
      </c>
      <c r="M64" s="81">
        <v>0</v>
      </c>
      <c r="N64" s="79" t="s">
        <v>50</v>
      </c>
      <c r="O64" s="39"/>
      <c r="P64" s="39"/>
      <c r="Q64" s="15"/>
      <c r="R64" s="150"/>
      <c r="S64" s="80"/>
      <c r="T64" s="15" t="s">
        <v>58</v>
      </c>
      <c r="U64" s="15" t="s">
        <v>54</v>
      </c>
      <c r="V64" s="15" t="s">
        <v>55</v>
      </c>
      <c r="W64" s="40"/>
    </row>
    <row r="65" spans="2:23" x14ac:dyDescent="0.2">
      <c r="B65" s="20"/>
      <c r="C65" s="15"/>
      <c r="D65" s="15" t="s">
        <v>61</v>
      </c>
      <c r="E65" s="37"/>
      <c r="F65" s="37"/>
      <c r="G65" s="37" t="s">
        <v>58</v>
      </c>
      <c r="H65" s="37" t="s">
        <v>58</v>
      </c>
      <c r="I65" s="15"/>
      <c r="J65" s="15" t="s">
        <v>117</v>
      </c>
      <c r="K65" s="38" t="s">
        <v>48</v>
      </c>
      <c r="L65" s="38" t="s">
        <v>49</v>
      </c>
      <c r="M65" s="81">
        <v>0</v>
      </c>
      <c r="N65" s="79" t="s">
        <v>50</v>
      </c>
      <c r="O65" s="39"/>
      <c r="P65" s="39"/>
      <c r="Q65" s="15"/>
      <c r="R65" s="150"/>
      <c r="S65" s="80"/>
      <c r="T65" s="15" t="s">
        <v>58</v>
      </c>
      <c r="U65" s="15" t="s">
        <v>54</v>
      </c>
      <c r="V65" s="15" t="s">
        <v>55</v>
      </c>
      <c r="W65" s="40"/>
    </row>
    <row r="66" spans="2:23" ht="15" customHeight="1" x14ac:dyDescent="0.2">
      <c r="B66" s="20"/>
      <c r="C66" s="15"/>
      <c r="D66" s="15" t="s">
        <v>63</v>
      </c>
      <c r="E66" s="37"/>
      <c r="F66" s="37"/>
      <c r="G66" s="37" t="s">
        <v>58</v>
      </c>
      <c r="H66" s="37" t="s">
        <v>58</v>
      </c>
      <c r="I66" s="15"/>
      <c r="J66" s="15" t="s">
        <v>117</v>
      </c>
      <c r="K66" s="38" t="s">
        <v>48</v>
      </c>
      <c r="L66" s="38" t="s">
        <v>49</v>
      </c>
      <c r="M66" s="81">
        <v>0</v>
      </c>
      <c r="N66" s="79" t="s">
        <v>50</v>
      </c>
      <c r="O66" s="39"/>
      <c r="P66" s="39"/>
      <c r="Q66" s="15"/>
      <c r="R66" s="150"/>
      <c r="S66" s="80"/>
      <c r="T66" s="15" t="s">
        <v>58</v>
      </c>
      <c r="U66" s="15" t="s">
        <v>54</v>
      </c>
      <c r="V66" s="15" t="s">
        <v>55</v>
      </c>
      <c r="W66" s="40"/>
    </row>
    <row r="67" spans="2:23" x14ac:dyDescent="0.2">
      <c r="B67" s="20"/>
      <c r="C67" s="15"/>
      <c r="D67" s="15" t="s">
        <v>64</v>
      </c>
      <c r="E67" s="37"/>
      <c r="F67" s="37"/>
      <c r="G67" s="37" t="s">
        <v>58</v>
      </c>
      <c r="H67" s="37" t="s">
        <v>58</v>
      </c>
      <c r="I67" s="15"/>
      <c r="J67" s="15" t="s">
        <v>117</v>
      </c>
      <c r="K67" s="38" t="s">
        <v>48</v>
      </c>
      <c r="L67" s="38" t="s">
        <v>49</v>
      </c>
      <c r="M67" s="81">
        <v>0</v>
      </c>
      <c r="N67" s="79" t="s">
        <v>50</v>
      </c>
      <c r="O67" s="39"/>
      <c r="P67" s="39"/>
      <c r="Q67" s="15"/>
      <c r="R67" s="150"/>
      <c r="S67" s="80"/>
      <c r="T67" s="15" t="s">
        <v>58</v>
      </c>
      <c r="U67" s="15" t="s">
        <v>54</v>
      </c>
      <c r="V67" s="15" t="s">
        <v>55</v>
      </c>
      <c r="W67" s="40"/>
    </row>
    <row r="68" spans="2:23" ht="12.75" customHeight="1" x14ac:dyDescent="0.2">
      <c r="B68" s="20"/>
      <c r="C68" s="15"/>
      <c r="D68" s="15" t="s">
        <v>118</v>
      </c>
      <c r="E68" s="37"/>
      <c r="F68" s="37"/>
      <c r="G68" s="37" t="s">
        <v>58</v>
      </c>
      <c r="H68" s="37" t="s">
        <v>58</v>
      </c>
      <c r="I68" s="15"/>
      <c r="J68" s="15" t="s">
        <v>119</v>
      </c>
      <c r="K68" s="38" t="s">
        <v>48</v>
      </c>
      <c r="L68" s="38" t="s">
        <v>49</v>
      </c>
      <c r="M68" s="16">
        <v>0</v>
      </c>
      <c r="N68" s="79" t="s">
        <v>50</v>
      </c>
      <c r="O68" s="39"/>
      <c r="P68" s="39"/>
      <c r="Q68" s="15"/>
      <c r="R68" s="150"/>
      <c r="S68" s="80"/>
      <c r="T68" s="15" t="s">
        <v>58</v>
      </c>
      <c r="U68" s="15" t="s">
        <v>54</v>
      </c>
      <c r="V68" s="15" t="s">
        <v>55</v>
      </c>
      <c r="W68" s="40"/>
    </row>
    <row r="69" spans="2:23" x14ac:dyDescent="0.2">
      <c r="B69" s="20"/>
      <c r="C69" s="15"/>
      <c r="D69" s="15" t="s">
        <v>120</v>
      </c>
      <c r="E69" s="37"/>
      <c r="F69" s="37"/>
      <c r="G69" s="37" t="s">
        <v>58</v>
      </c>
      <c r="H69" s="37" t="s">
        <v>58</v>
      </c>
      <c r="I69" s="15"/>
      <c r="J69" s="15" t="s">
        <v>119</v>
      </c>
      <c r="K69" s="38" t="s">
        <v>48</v>
      </c>
      <c r="L69" s="38" t="s">
        <v>49</v>
      </c>
      <c r="M69" s="16">
        <v>0</v>
      </c>
      <c r="N69" s="79" t="s">
        <v>50</v>
      </c>
      <c r="O69" s="39"/>
      <c r="P69" s="39"/>
      <c r="Q69" s="15"/>
      <c r="R69" s="150"/>
      <c r="S69" s="80"/>
      <c r="T69" s="15" t="s">
        <v>58</v>
      </c>
      <c r="U69" s="15" t="s">
        <v>54</v>
      </c>
      <c r="V69" s="15" t="s">
        <v>79</v>
      </c>
      <c r="W69" s="40" t="s">
        <v>121</v>
      </c>
    </row>
    <row r="70" spans="2:23" x14ac:dyDescent="0.2">
      <c r="B70" s="20"/>
      <c r="C70" s="15"/>
      <c r="D70" s="15" t="s">
        <v>71</v>
      </c>
      <c r="E70" s="37"/>
      <c r="F70" s="37"/>
      <c r="G70" s="37" t="s">
        <v>58</v>
      </c>
      <c r="H70" s="37" t="s">
        <v>58</v>
      </c>
      <c r="I70" s="15"/>
      <c r="J70" s="15" t="s">
        <v>122</v>
      </c>
      <c r="K70" s="15" t="s">
        <v>73</v>
      </c>
      <c r="L70" s="38" t="s">
        <v>49</v>
      </c>
      <c r="M70" s="16">
        <v>0</v>
      </c>
      <c r="N70" s="79" t="s">
        <v>50</v>
      </c>
      <c r="O70" s="39"/>
      <c r="P70" s="39"/>
      <c r="Q70" s="15"/>
      <c r="R70" s="150"/>
      <c r="S70" s="80"/>
      <c r="T70" s="15" t="s">
        <v>58</v>
      </c>
      <c r="U70" s="15" t="s">
        <v>54</v>
      </c>
      <c r="V70" s="15" t="s">
        <v>55</v>
      </c>
      <c r="W70" s="40"/>
    </row>
    <row r="71" spans="2:23" x14ac:dyDescent="0.2">
      <c r="B71" s="20"/>
      <c r="C71" s="15"/>
      <c r="D71" s="15" t="s">
        <v>123</v>
      </c>
      <c r="E71" s="37"/>
      <c r="F71" s="37"/>
      <c r="G71" s="37" t="s">
        <v>58</v>
      </c>
      <c r="H71" s="37" t="s">
        <v>58</v>
      </c>
      <c r="I71" s="15"/>
      <c r="J71" s="15" t="s">
        <v>124</v>
      </c>
      <c r="K71" s="15" t="s">
        <v>73</v>
      </c>
      <c r="L71" s="38" t="s">
        <v>49</v>
      </c>
      <c r="M71" s="16">
        <v>0</v>
      </c>
      <c r="N71" s="79" t="s">
        <v>50</v>
      </c>
      <c r="O71" s="39"/>
      <c r="P71" s="39"/>
      <c r="Q71" s="15"/>
      <c r="R71" s="150"/>
      <c r="S71" s="80"/>
      <c r="T71" s="15" t="s">
        <v>58</v>
      </c>
      <c r="U71" s="15" t="s">
        <v>54</v>
      </c>
      <c r="V71" s="15" t="s">
        <v>55</v>
      </c>
      <c r="W71" s="40"/>
    </row>
    <row r="72" spans="2:23" ht="12.75" customHeight="1" x14ac:dyDescent="0.2">
      <c r="B72" s="20"/>
      <c r="C72" s="15"/>
      <c r="D72" s="15" t="s">
        <v>125</v>
      </c>
      <c r="E72" s="37"/>
      <c r="F72" s="37"/>
      <c r="G72" s="37" t="s">
        <v>58</v>
      </c>
      <c r="H72" s="37" t="s">
        <v>58</v>
      </c>
      <c r="I72" s="15"/>
      <c r="J72" s="15" t="s">
        <v>126</v>
      </c>
      <c r="K72" s="15" t="s">
        <v>48</v>
      </c>
      <c r="L72" s="38" t="s">
        <v>49</v>
      </c>
      <c r="M72" s="81">
        <v>0</v>
      </c>
      <c r="N72" s="79" t="s">
        <v>50</v>
      </c>
      <c r="O72" s="39"/>
      <c r="P72" s="39"/>
      <c r="Q72" s="15"/>
      <c r="R72" s="150"/>
      <c r="S72" s="80"/>
      <c r="T72" s="15" t="s">
        <v>58</v>
      </c>
      <c r="U72" s="15" t="s">
        <v>54</v>
      </c>
      <c r="V72" s="15" t="s">
        <v>55</v>
      </c>
      <c r="W72" s="40"/>
    </row>
    <row r="73" spans="2:23" ht="12.75" customHeight="1" x14ac:dyDescent="0.2">
      <c r="B73" s="20"/>
      <c r="C73" s="15"/>
      <c r="D73" s="38" t="s">
        <v>44</v>
      </c>
      <c r="E73" s="37"/>
      <c r="F73" s="37"/>
      <c r="G73" s="37">
        <v>47849</v>
      </c>
      <c r="H73" s="37">
        <v>49674</v>
      </c>
      <c r="I73" s="15"/>
      <c r="J73" s="38" t="s">
        <v>127</v>
      </c>
      <c r="K73" s="15" t="s">
        <v>48</v>
      </c>
      <c r="L73" s="38" t="s">
        <v>49</v>
      </c>
      <c r="M73" s="17">
        <f>278.26/365</f>
        <v>0.76235616438356157</v>
      </c>
      <c r="N73" s="79" t="s">
        <v>50</v>
      </c>
      <c r="O73" s="39"/>
      <c r="P73" s="39"/>
      <c r="Q73" s="15" t="s">
        <v>116</v>
      </c>
      <c r="R73" s="150"/>
      <c r="S73" s="80"/>
      <c r="T73" s="15" t="s">
        <v>58</v>
      </c>
      <c r="U73" s="15" t="s">
        <v>54</v>
      </c>
      <c r="V73" s="15" t="s">
        <v>55</v>
      </c>
      <c r="W73" s="40"/>
    </row>
    <row r="74" spans="2:23" x14ac:dyDescent="0.2">
      <c r="B74" s="20"/>
      <c r="C74" s="15"/>
      <c r="D74" s="15" t="s">
        <v>60</v>
      </c>
      <c r="E74" s="37"/>
      <c r="F74" s="37"/>
      <c r="G74" s="37" t="s">
        <v>58</v>
      </c>
      <c r="H74" s="37" t="s">
        <v>58</v>
      </c>
      <c r="I74" s="15"/>
      <c r="J74" s="15" t="s">
        <v>127</v>
      </c>
      <c r="K74" s="15" t="s">
        <v>48</v>
      </c>
      <c r="L74" s="38" t="s">
        <v>49</v>
      </c>
      <c r="M74" s="81">
        <v>0</v>
      </c>
      <c r="N74" s="79" t="s">
        <v>50</v>
      </c>
      <c r="O74" s="39"/>
      <c r="P74" s="39"/>
      <c r="Q74" s="15"/>
      <c r="R74" s="150"/>
      <c r="S74" s="80"/>
      <c r="T74" s="15" t="s">
        <v>58</v>
      </c>
      <c r="U74" s="15" t="s">
        <v>54</v>
      </c>
      <c r="V74" s="15" t="s">
        <v>55</v>
      </c>
      <c r="W74" s="40"/>
    </row>
    <row r="75" spans="2:23" x14ac:dyDescent="0.2">
      <c r="B75" s="20"/>
      <c r="C75" s="15"/>
      <c r="D75" s="15" t="s">
        <v>61</v>
      </c>
      <c r="E75" s="37"/>
      <c r="F75" s="37"/>
      <c r="G75" s="37" t="s">
        <v>58</v>
      </c>
      <c r="H75" s="37" t="s">
        <v>58</v>
      </c>
      <c r="I75" s="15"/>
      <c r="J75" s="15" t="s">
        <v>128</v>
      </c>
      <c r="K75" s="15" t="s">
        <v>48</v>
      </c>
      <c r="L75" s="38" t="s">
        <v>49</v>
      </c>
      <c r="M75" s="81">
        <v>0</v>
      </c>
      <c r="N75" s="79" t="s">
        <v>50</v>
      </c>
      <c r="O75" s="39"/>
      <c r="P75" s="39"/>
      <c r="Q75" s="15"/>
      <c r="R75" s="150"/>
      <c r="S75" s="80"/>
      <c r="T75" s="15" t="s">
        <v>58</v>
      </c>
      <c r="U75" s="15" t="s">
        <v>54</v>
      </c>
      <c r="V75" s="15" t="s">
        <v>55</v>
      </c>
      <c r="W75" s="40"/>
    </row>
    <row r="76" spans="2:23" x14ac:dyDescent="0.2">
      <c r="B76" s="20"/>
      <c r="C76" s="15"/>
      <c r="D76" s="15" t="s">
        <v>63</v>
      </c>
      <c r="E76" s="37"/>
      <c r="F76" s="37"/>
      <c r="G76" s="37" t="s">
        <v>58</v>
      </c>
      <c r="H76" s="37" t="s">
        <v>58</v>
      </c>
      <c r="I76" s="15"/>
      <c r="J76" s="15" t="s">
        <v>128</v>
      </c>
      <c r="K76" s="15" t="s">
        <v>48</v>
      </c>
      <c r="L76" s="38" t="s">
        <v>49</v>
      </c>
      <c r="M76" s="81">
        <v>0</v>
      </c>
      <c r="N76" s="79" t="s">
        <v>50</v>
      </c>
      <c r="O76" s="39"/>
      <c r="P76" s="39"/>
      <c r="Q76" s="15"/>
      <c r="R76" s="150"/>
      <c r="S76" s="80"/>
      <c r="T76" s="15" t="s">
        <v>58</v>
      </c>
      <c r="U76" s="15" t="s">
        <v>54</v>
      </c>
      <c r="V76" s="15" t="s">
        <v>55</v>
      </c>
      <c r="W76" s="40"/>
    </row>
    <row r="77" spans="2:23" x14ac:dyDescent="0.2">
      <c r="B77" s="20"/>
      <c r="C77" s="15"/>
      <c r="D77" s="15" t="s">
        <v>64</v>
      </c>
      <c r="E77" s="37"/>
      <c r="F77" s="37"/>
      <c r="G77" s="37" t="s">
        <v>58</v>
      </c>
      <c r="H77" s="37" t="s">
        <v>58</v>
      </c>
      <c r="I77" s="15"/>
      <c r="J77" s="15" t="s">
        <v>128</v>
      </c>
      <c r="K77" s="15" t="s">
        <v>48</v>
      </c>
      <c r="L77" s="38" t="s">
        <v>49</v>
      </c>
      <c r="M77" s="81">
        <v>0</v>
      </c>
      <c r="N77" s="79" t="s">
        <v>50</v>
      </c>
      <c r="O77" s="39"/>
      <c r="P77" s="39"/>
      <c r="Q77" s="15"/>
      <c r="R77" s="150"/>
      <c r="S77" s="80"/>
      <c r="T77" s="15" t="s">
        <v>58</v>
      </c>
      <c r="U77" s="15" t="s">
        <v>54</v>
      </c>
      <c r="V77" s="15" t="s">
        <v>55</v>
      </c>
      <c r="W77" s="40"/>
    </row>
    <row r="78" spans="2:23" x14ac:dyDescent="0.2">
      <c r="B78" s="20"/>
      <c r="C78" s="15"/>
      <c r="D78" s="15" t="s">
        <v>118</v>
      </c>
      <c r="E78" s="37"/>
      <c r="F78" s="37"/>
      <c r="G78" s="37" t="s">
        <v>58</v>
      </c>
      <c r="H78" s="37" t="s">
        <v>58</v>
      </c>
      <c r="I78" s="15"/>
      <c r="J78" s="15" t="s">
        <v>66</v>
      </c>
      <c r="K78" s="15" t="s">
        <v>48</v>
      </c>
      <c r="L78" s="38" t="s">
        <v>49</v>
      </c>
      <c r="M78" s="81">
        <v>0</v>
      </c>
      <c r="N78" s="79" t="s">
        <v>50</v>
      </c>
      <c r="O78" s="39"/>
      <c r="P78" s="39"/>
      <c r="Q78" s="15"/>
      <c r="R78" s="150"/>
      <c r="S78" s="80"/>
      <c r="T78" s="15" t="s">
        <v>58</v>
      </c>
      <c r="U78" s="15" t="s">
        <v>54</v>
      </c>
      <c r="V78" s="15" t="s">
        <v>55</v>
      </c>
      <c r="W78" s="40"/>
    </row>
    <row r="79" spans="2:23" x14ac:dyDescent="0.2">
      <c r="B79" s="20"/>
      <c r="C79" s="15"/>
      <c r="D79" s="15" t="s">
        <v>120</v>
      </c>
      <c r="E79" s="37"/>
      <c r="F79" s="37"/>
      <c r="G79" s="37" t="s">
        <v>58</v>
      </c>
      <c r="H79" s="37" t="s">
        <v>58</v>
      </c>
      <c r="I79" s="15"/>
      <c r="J79" s="15" t="s">
        <v>66</v>
      </c>
      <c r="K79" s="15" t="s">
        <v>48</v>
      </c>
      <c r="L79" s="38" t="s">
        <v>49</v>
      </c>
      <c r="M79" s="81">
        <v>0</v>
      </c>
      <c r="N79" s="79" t="s">
        <v>50</v>
      </c>
      <c r="O79" s="39"/>
      <c r="P79" s="39"/>
      <c r="Q79" s="15"/>
      <c r="R79" s="150"/>
      <c r="S79" s="80"/>
      <c r="T79" s="15" t="s">
        <v>58</v>
      </c>
      <c r="U79" s="15" t="s">
        <v>54</v>
      </c>
      <c r="V79" s="15" t="s">
        <v>79</v>
      </c>
      <c r="W79" s="40" t="s">
        <v>121</v>
      </c>
    </row>
    <row r="80" spans="2:23" x14ac:dyDescent="0.2">
      <c r="B80" s="20"/>
      <c r="C80" s="15"/>
      <c r="D80" s="15" t="s">
        <v>71</v>
      </c>
      <c r="E80" s="37"/>
      <c r="F80" s="37"/>
      <c r="G80" s="37" t="s">
        <v>58</v>
      </c>
      <c r="H80" s="37" t="s">
        <v>58</v>
      </c>
      <c r="I80" s="15"/>
      <c r="J80" s="15" t="s">
        <v>129</v>
      </c>
      <c r="K80" s="15" t="s">
        <v>73</v>
      </c>
      <c r="L80" s="38" t="s">
        <v>49</v>
      </c>
      <c r="M80" s="81">
        <v>0</v>
      </c>
      <c r="N80" s="79" t="s">
        <v>50</v>
      </c>
      <c r="O80" s="39"/>
      <c r="P80" s="39"/>
      <c r="Q80" s="15"/>
      <c r="R80" s="150"/>
      <c r="S80" s="80"/>
      <c r="T80" s="15" t="s">
        <v>58</v>
      </c>
      <c r="U80" s="15" t="s">
        <v>54</v>
      </c>
      <c r="V80" s="15" t="s">
        <v>55</v>
      </c>
      <c r="W80" s="40"/>
    </row>
    <row r="81" spans="2:23" x14ac:dyDescent="0.2">
      <c r="B81" s="20"/>
      <c r="C81" s="15"/>
      <c r="D81" s="15" t="s">
        <v>123</v>
      </c>
      <c r="E81" s="37"/>
      <c r="F81" s="37"/>
      <c r="G81" s="37" t="s">
        <v>58</v>
      </c>
      <c r="H81" s="37" t="s">
        <v>58</v>
      </c>
      <c r="I81" s="15"/>
      <c r="J81" s="15" t="s">
        <v>130</v>
      </c>
      <c r="K81" s="15" t="s">
        <v>73</v>
      </c>
      <c r="L81" s="38" t="s">
        <v>49</v>
      </c>
      <c r="M81" s="81">
        <v>0</v>
      </c>
      <c r="N81" s="79" t="s">
        <v>50</v>
      </c>
      <c r="O81" s="39"/>
      <c r="P81" s="39"/>
      <c r="Q81" s="15"/>
      <c r="R81" s="150"/>
      <c r="S81" s="80"/>
      <c r="T81" s="15" t="s">
        <v>58</v>
      </c>
      <c r="U81" s="15" t="s">
        <v>54</v>
      </c>
      <c r="V81" s="15" t="s">
        <v>55</v>
      </c>
      <c r="W81" s="40"/>
    </row>
    <row r="82" spans="2:23" ht="15" customHeight="1" x14ac:dyDescent="0.2">
      <c r="B82" s="20"/>
      <c r="C82" s="15"/>
      <c r="D82" s="15" t="s">
        <v>125</v>
      </c>
      <c r="E82" s="37"/>
      <c r="F82" s="37"/>
      <c r="G82" s="37" t="s">
        <v>58</v>
      </c>
      <c r="H82" s="37" t="s">
        <v>58</v>
      </c>
      <c r="I82" s="15"/>
      <c r="J82" s="15" t="s">
        <v>131</v>
      </c>
      <c r="K82" s="15" t="s">
        <v>48</v>
      </c>
      <c r="L82" s="38" t="s">
        <v>49</v>
      </c>
      <c r="M82" s="81">
        <v>0</v>
      </c>
      <c r="N82" s="79" t="s">
        <v>50</v>
      </c>
      <c r="O82" s="39"/>
      <c r="P82" s="39"/>
      <c r="Q82" s="15"/>
      <c r="R82" s="151"/>
      <c r="S82" s="80"/>
      <c r="T82" s="15" t="s">
        <v>58</v>
      </c>
      <c r="U82" s="15" t="s">
        <v>54</v>
      </c>
      <c r="V82" s="15" t="s">
        <v>55</v>
      </c>
      <c r="W82" s="40"/>
    </row>
    <row r="83" spans="2:23" x14ac:dyDescent="0.2">
      <c r="B83" s="20"/>
      <c r="C83" s="15"/>
      <c r="D83" s="15" t="s">
        <v>57</v>
      </c>
      <c r="E83" s="37"/>
      <c r="F83" s="37"/>
      <c r="G83" s="37" t="s">
        <v>58</v>
      </c>
      <c r="H83" s="37" t="s">
        <v>58</v>
      </c>
      <c r="I83" s="15"/>
      <c r="J83" s="15" t="s">
        <v>132</v>
      </c>
      <c r="K83" s="15" t="s">
        <v>48</v>
      </c>
      <c r="L83" s="38" t="s">
        <v>49</v>
      </c>
      <c r="M83" s="17">
        <f>22.33/365</f>
        <v>6.1178082191780815E-2</v>
      </c>
      <c r="N83" s="79" t="s">
        <v>50</v>
      </c>
      <c r="O83" s="39"/>
      <c r="P83" s="39"/>
      <c r="Q83" s="15" t="s">
        <v>133</v>
      </c>
      <c r="R83" s="82" t="s">
        <v>276</v>
      </c>
      <c r="S83" s="80"/>
      <c r="T83" s="15" t="s">
        <v>58</v>
      </c>
      <c r="U83" s="15" t="s">
        <v>54</v>
      </c>
      <c r="V83" s="15" t="s">
        <v>55</v>
      </c>
      <c r="W83" s="40"/>
    </row>
    <row r="84" spans="2:23" ht="12.75" customHeight="1" x14ac:dyDescent="0.2">
      <c r="B84" s="43"/>
      <c r="C84" s="44"/>
      <c r="D84" s="44" t="s">
        <v>74</v>
      </c>
      <c r="E84" s="45"/>
      <c r="F84" s="45"/>
      <c r="G84" s="45">
        <v>42339</v>
      </c>
      <c r="H84" s="45" t="s">
        <v>58</v>
      </c>
      <c r="I84" s="44"/>
      <c r="J84" s="47" t="s">
        <v>75</v>
      </c>
      <c r="K84" s="44"/>
      <c r="L84" s="44" t="s">
        <v>76</v>
      </c>
      <c r="M84" s="47"/>
      <c r="N84" s="48"/>
      <c r="O84" s="48" t="s">
        <v>77</v>
      </c>
      <c r="P84" s="48" t="s">
        <v>78</v>
      </c>
      <c r="Q84" s="44"/>
      <c r="R84" s="44"/>
      <c r="S84" s="152" t="s">
        <v>134</v>
      </c>
      <c r="T84" s="44" t="s">
        <v>58</v>
      </c>
      <c r="U84" s="44" t="s">
        <v>54</v>
      </c>
      <c r="V84" s="44" t="s">
        <v>79</v>
      </c>
      <c r="W84" s="49" t="s">
        <v>80</v>
      </c>
    </row>
    <row r="85" spans="2:23" x14ac:dyDescent="0.2">
      <c r="B85" s="43"/>
      <c r="C85" s="44"/>
      <c r="D85" s="44" t="s">
        <v>81</v>
      </c>
      <c r="E85" s="45"/>
      <c r="F85" s="45"/>
      <c r="G85" s="45" t="s">
        <v>58</v>
      </c>
      <c r="H85" s="45" t="s">
        <v>58</v>
      </c>
      <c r="I85" s="44"/>
      <c r="J85" s="47" t="s">
        <v>58</v>
      </c>
      <c r="K85" s="44"/>
      <c r="L85" s="44" t="s">
        <v>76</v>
      </c>
      <c r="M85" s="47"/>
      <c r="N85" s="48"/>
      <c r="O85" s="48" t="s">
        <v>77</v>
      </c>
      <c r="P85" s="48" t="s">
        <v>78</v>
      </c>
      <c r="Q85" s="44"/>
      <c r="R85" s="44"/>
      <c r="S85" s="153"/>
      <c r="T85" s="44" t="s">
        <v>58</v>
      </c>
      <c r="U85" s="44" t="s">
        <v>54</v>
      </c>
      <c r="V85" s="44" t="s">
        <v>79</v>
      </c>
      <c r="W85" s="49" t="s">
        <v>58</v>
      </c>
    </row>
    <row r="86" spans="2:23" x14ac:dyDescent="0.2">
      <c r="B86" s="43"/>
      <c r="C86" s="44"/>
      <c r="D86" s="44" t="s">
        <v>82</v>
      </c>
      <c r="E86" s="45"/>
      <c r="F86" s="45"/>
      <c r="G86" s="45" t="s">
        <v>58</v>
      </c>
      <c r="H86" s="45" t="s">
        <v>58</v>
      </c>
      <c r="I86" s="44"/>
      <c r="J86" s="47" t="s">
        <v>58</v>
      </c>
      <c r="K86" s="44"/>
      <c r="L86" s="44" t="s">
        <v>76</v>
      </c>
      <c r="M86" s="47"/>
      <c r="N86" s="48"/>
      <c r="O86" s="48" t="s">
        <v>83</v>
      </c>
      <c r="P86" s="48" t="s">
        <v>78</v>
      </c>
      <c r="Q86" s="44"/>
      <c r="R86" s="44"/>
      <c r="S86" s="153"/>
      <c r="T86" s="44" t="s">
        <v>58</v>
      </c>
      <c r="U86" s="44" t="s">
        <v>54</v>
      </c>
      <c r="V86" s="44" t="s">
        <v>79</v>
      </c>
      <c r="W86" s="49" t="s">
        <v>58</v>
      </c>
    </row>
    <row r="87" spans="2:23" x14ac:dyDescent="0.2">
      <c r="B87" s="43"/>
      <c r="C87" s="44"/>
      <c r="D87" s="44" t="s">
        <v>84</v>
      </c>
      <c r="E87" s="45"/>
      <c r="F87" s="45"/>
      <c r="G87" s="45" t="s">
        <v>58</v>
      </c>
      <c r="H87" s="45" t="s">
        <v>58</v>
      </c>
      <c r="I87" s="44"/>
      <c r="J87" s="47" t="s">
        <v>58</v>
      </c>
      <c r="K87" s="44"/>
      <c r="L87" s="44" t="s">
        <v>76</v>
      </c>
      <c r="M87" s="47"/>
      <c r="N87" s="48"/>
      <c r="O87" s="48" t="s">
        <v>77</v>
      </c>
      <c r="P87" s="48" t="s">
        <v>78</v>
      </c>
      <c r="Q87" s="44"/>
      <c r="R87" s="44"/>
      <c r="S87" s="153"/>
      <c r="T87" s="44" t="s">
        <v>58</v>
      </c>
      <c r="U87" s="44" t="s">
        <v>54</v>
      </c>
      <c r="V87" s="44" t="s">
        <v>79</v>
      </c>
      <c r="W87" s="49" t="s">
        <v>58</v>
      </c>
    </row>
    <row r="88" spans="2:23" ht="12.75" customHeight="1" x14ac:dyDescent="0.2">
      <c r="B88" s="43"/>
      <c r="C88" s="44"/>
      <c r="D88" s="44" t="s">
        <v>85</v>
      </c>
      <c r="E88" s="45"/>
      <c r="F88" s="45"/>
      <c r="G88" s="45" t="s">
        <v>58</v>
      </c>
      <c r="H88" s="45" t="s">
        <v>58</v>
      </c>
      <c r="I88" s="44"/>
      <c r="J88" s="47" t="s">
        <v>58</v>
      </c>
      <c r="K88" s="44"/>
      <c r="L88" s="44" t="s">
        <v>76</v>
      </c>
      <c r="M88" s="47"/>
      <c r="N88" s="48"/>
      <c r="O88" s="48" t="s">
        <v>86</v>
      </c>
      <c r="P88" s="48" t="s">
        <v>78</v>
      </c>
      <c r="Q88" s="44"/>
      <c r="R88" s="44"/>
      <c r="S88" s="153"/>
      <c r="T88" s="44" t="s">
        <v>58</v>
      </c>
      <c r="U88" s="44" t="s">
        <v>54</v>
      </c>
      <c r="V88" s="44" t="s">
        <v>79</v>
      </c>
      <c r="W88" s="49" t="s">
        <v>58</v>
      </c>
    </row>
    <row r="89" spans="2:23" x14ac:dyDescent="0.2">
      <c r="B89" s="43"/>
      <c r="C89" s="44"/>
      <c r="D89" s="44" t="s">
        <v>87</v>
      </c>
      <c r="E89" s="45"/>
      <c r="F89" s="45"/>
      <c r="G89" s="45" t="s">
        <v>58</v>
      </c>
      <c r="H89" s="45" t="s">
        <v>58</v>
      </c>
      <c r="I89" s="44"/>
      <c r="J89" s="47" t="s">
        <v>58</v>
      </c>
      <c r="K89" s="44"/>
      <c r="L89" s="44" t="s">
        <v>76</v>
      </c>
      <c r="M89" s="47"/>
      <c r="N89" s="48"/>
      <c r="O89" s="48" t="s">
        <v>86</v>
      </c>
      <c r="P89" s="48" t="s">
        <v>78</v>
      </c>
      <c r="Q89" s="44"/>
      <c r="R89" s="44"/>
      <c r="S89" s="153"/>
      <c r="T89" s="44" t="s">
        <v>58</v>
      </c>
      <c r="U89" s="44" t="s">
        <v>54</v>
      </c>
      <c r="V89" s="44" t="s">
        <v>79</v>
      </c>
      <c r="W89" s="49" t="s">
        <v>58</v>
      </c>
    </row>
    <row r="90" spans="2:23" x14ac:dyDescent="0.2">
      <c r="B90" s="43"/>
      <c r="C90" s="44"/>
      <c r="D90" s="44" t="s">
        <v>135</v>
      </c>
      <c r="E90" s="45"/>
      <c r="F90" s="45"/>
      <c r="G90" s="45" t="s">
        <v>58</v>
      </c>
      <c r="H90" s="45" t="s">
        <v>58</v>
      </c>
      <c r="I90" s="44"/>
      <c r="J90" s="47" t="s">
        <v>58</v>
      </c>
      <c r="K90" s="44"/>
      <c r="L90" s="44" t="s">
        <v>76</v>
      </c>
      <c r="M90" s="47"/>
      <c r="N90" s="48"/>
      <c r="O90" s="48" t="s">
        <v>83</v>
      </c>
      <c r="P90" s="48" t="s">
        <v>78</v>
      </c>
      <c r="Q90" s="44"/>
      <c r="R90" s="44"/>
      <c r="S90" s="153"/>
      <c r="T90" s="44" t="s">
        <v>58</v>
      </c>
      <c r="U90" s="44" t="s">
        <v>54</v>
      </c>
      <c r="V90" s="44" t="s">
        <v>79</v>
      </c>
      <c r="W90" s="49" t="s">
        <v>58</v>
      </c>
    </row>
    <row r="91" spans="2:23" x14ac:dyDescent="0.2">
      <c r="B91" s="43"/>
      <c r="C91" s="44"/>
      <c r="D91" s="44" t="s">
        <v>136</v>
      </c>
      <c r="E91" s="45"/>
      <c r="F91" s="45"/>
      <c r="G91" s="45" t="s">
        <v>58</v>
      </c>
      <c r="H91" s="45" t="s">
        <v>58</v>
      </c>
      <c r="I91" s="44"/>
      <c r="J91" s="47" t="s">
        <v>58</v>
      </c>
      <c r="K91" s="44"/>
      <c r="L91" s="44" t="s">
        <v>76</v>
      </c>
      <c r="M91" s="47"/>
      <c r="N91" s="48"/>
      <c r="O91" s="48" t="s">
        <v>83</v>
      </c>
      <c r="P91" s="48" t="s">
        <v>78</v>
      </c>
      <c r="Q91" s="44"/>
      <c r="R91" s="44"/>
      <c r="S91" s="153"/>
      <c r="T91" s="44" t="s">
        <v>58</v>
      </c>
      <c r="U91" s="44" t="s">
        <v>54</v>
      </c>
      <c r="V91" s="44" t="s">
        <v>79</v>
      </c>
      <c r="W91" s="49" t="s">
        <v>58</v>
      </c>
    </row>
    <row r="92" spans="2:23" x14ac:dyDescent="0.2">
      <c r="B92" s="43"/>
      <c r="C92" s="44"/>
      <c r="D92" s="44" t="s">
        <v>137</v>
      </c>
      <c r="E92" s="45"/>
      <c r="F92" s="45"/>
      <c r="G92" s="45" t="s">
        <v>58</v>
      </c>
      <c r="H92" s="45" t="s">
        <v>58</v>
      </c>
      <c r="I92" s="44"/>
      <c r="J92" s="47" t="s">
        <v>58</v>
      </c>
      <c r="K92" s="44"/>
      <c r="L92" s="44" t="s">
        <v>76</v>
      </c>
      <c r="M92" s="47"/>
      <c r="N92" s="48"/>
      <c r="O92" s="48" t="s">
        <v>77</v>
      </c>
      <c r="P92" s="48" t="s">
        <v>78</v>
      </c>
      <c r="Q92" s="44"/>
      <c r="R92" s="44"/>
      <c r="S92" s="153"/>
      <c r="T92" s="44" t="s">
        <v>58</v>
      </c>
      <c r="U92" s="44" t="s">
        <v>54</v>
      </c>
      <c r="V92" s="44" t="s">
        <v>79</v>
      </c>
      <c r="W92" s="49" t="s">
        <v>58</v>
      </c>
    </row>
    <row r="93" spans="2:23" x14ac:dyDescent="0.2">
      <c r="B93" s="43"/>
      <c r="C93" s="44"/>
      <c r="D93" s="44" t="s">
        <v>138</v>
      </c>
      <c r="E93" s="45"/>
      <c r="F93" s="45"/>
      <c r="G93" s="45" t="s">
        <v>58</v>
      </c>
      <c r="H93" s="45" t="s">
        <v>58</v>
      </c>
      <c r="I93" s="44"/>
      <c r="J93" s="47" t="s">
        <v>58</v>
      </c>
      <c r="K93" s="44"/>
      <c r="L93" s="44" t="s">
        <v>76</v>
      </c>
      <c r="M93" s="47"/>
      <c r="N93" s="48"/>
      <c r="O93" s="48" t="s">
        <v>77</v>
      </c>
      <c r="P93" s="48" t="s">
        <v>78</v>
      </c>
      <c r="Q93" s="44"/>
      <c r="R93" s="44"/>
      <c r="S93" s="153"/>
      <c r="T93" s="44" t="s">
        <v>58</v>
      </c>
      <c r="U93" s="44" t="s">
        <v>54</v>
      </c>
      <c r="V93" s="44" t="s">
        <v>79</v>
      </c>
      <c r="W93" s="49" t="s">
        <v>58</v>
      </c>
    </row>
    <row r="94" spans="2:23" x14ac:dyDescent="0.2">
      <c r="B94" s="43"/>
      <c r="C94" s="44"/>
      <c r="D94" s="44" t="s">
        <v>88</v>
      </c>
      <c r="E94" s="45"/>
      <c r="F94" s="45"/>
      <c r="G94" s="45" t="s">
        <v>58</v>
      </c>
      <c r="H94" s="45" t="s">
        <v>58</v>
      </c>
      <c r="I94" s="44"/>
      <c r="J94" s="47" t="s">
        <v>58</v>
      </c>
      <c r="K94" s="44"/>
      <c r="L94" s="44" t="s">
        <v>76</v>
      </c>
      <c r="M94" s="47"/>
      <c r="N94" s="48"/>
      <c r="O94" s="48" t="s">
        <v>90</v>
      </c>
      <c r="P94" s="48" t="s">
        <v>78</v>
      </c>
      <c r="Q94" s="44"/>
      <c r="R94" s="44"/>
      <c r="S94" s="153"/>
      <c r="T94" s="44" t="s">
        <v>58</v>
      </c>
      <c r="U94" s="44" t="s">
        <v>54</v>
      </c>
      <c r="V94" s="44" t="s">
        <v>91</v>
      </c>
      <c r="W94" s="71" t="s">
        <v>139</v>
      </c>
    </row>
    <row r="95" spans="2:23" x14ac:dyDescent="0.2">
      <c r="B95" s="43"/>
      <c r="C95" s="44"/>
      <c r="D95" s="44" t="s">
        <v>93</v>
      </c>
      <c r="E95" s="45"/>
      <c r="F95" s="45"/>
      <c r="G95" s="45" t="s">
        <v>58</v>
      </c>
      <c r="H95" s="45" t="s">
        <v>58</v>
      </c>
      <c r="I95" s="44"/>
      <c r="J95" s="47" t="s">
        <v>58</v>
      </c>
      <c r="K95" s="44"/>
      <c r="L95" s="44" t="s">
        <v>76</v>
      </c>
      <c r="M95" s="47"/>
      <c r="N95" s="48"/>
      <c r="O95" s="48" t="s">
        <v>90</v>
      </c>
      <c r="P95" s="48" t="s">
        <v>78</v>
      </c>
      <c r="Q95" s="44"/>
      <c r="R95" s="44"/>
      <c r="S95" s="153"/>
      <c r="T95" s="44" t="s">
        <v>58</v>
      </c>
      <c r="U95" s="44" t="s">
        <v>54</v>
      </c>
      <c r="V95" s="44" t="s">
        <v>91</v>
      </c>
      <c r="W95" s="49" t="s">
        <v>58</v>
      </c>
    </row>
    <row r="96" spans="2:23" x14ac:dyDescent="0.2">
      <c r="B96" s="43"/>
      <c r="C96" s="44"/>
      <c r="D96" s="44" t="s">
        <v>95</v>
      </c>
      <c r="E96" s="45"/>
      <c r="F96" s="45"/>
      <c r="G96" s="45" t="s">
        <v>58</v>
      </c>
      <c r="H96" s="45" t="s">
        <v>58</v>
      </c>
      <c r="I96" s="44"/>
      <c r="J96" s="47" t="s">
        <v>58</v>
      </c>
      <c r="K96" s="44"/>
      <c r="L96" s="44" t="s">
        <v>76</v>
      </c>
      <c r="M96" s="47"/>
      <c r="N96" s="48"/>
      <c r="O96" s="48" t="s">
        <v>96</v>
      </c>
      <c r="P96" s="48" t="s">
        <v>78</v>
      </c>
      <c r="Q96" s="44"/>
      <c r="R96" s="44"/>
      <c r="S96" s="153"/>
      <c r="T96" s="44" t="s">
        <v>58</v>
      </c>
      <c r="U96" s="44" t="s">
        <v>54</v>
      </c>
      <c r="V96" s="44" t="s">
        <v>91</v>
      </c>
      <c r="W96" s="49" t="s">
        <v>58</v>
      </c>
    </row>
    <row r="97" spans="2:23" x14ac:dyDescent="0.2">
      <c r="B97" s="43"/>
      <c r="C97" s="44"/>
      <c r="D97" s="44" t="s">
        <v>97</v>
      </c>
      <c r="E97" s="45"/>
      <c r="F97" s="45"/>
      <c r="G97" s="45" t="s">
        <v>58</v>
      </c>
      <c r="H97" s="45" t="s">
        <v>58</v>
      </c>
      <c r="I97" s="44"/>
      <c r="J97" s="47" t="s">
        <v>58</v>
      </c>
      <c r="K97" s="44"/>
      <c r="L97" s="44" t="s">
        <v>76</v>
      </c>
      <c r="M97" s="47"/>
      <c r="N97" s="48"/>
      <c r="O97" s="48" t="s">
        <v>98</v>
      </c>
      <c r="P97" s="48" t="s">
        <v>78</v>
      </c>
      <c r="Q97" s="44"/>
      <c r="R97" s="44"/>
      <c r="S97" s="153"/>
      <c r="T97" s="44" t="s">
        <v>58</v>
      </c>
      <c r="U97" s="44" t="s">
        <v>54</v>
      </c>
      <c r="V97" s="44" t="s">
        <v>91</v>
      </c>
      <c r="W97" s="49"/>
    </row>
    <row r="98" spans="2:23" x14ac:dyDescent="0.2">
      <c r="B98" s="43"/>
      <c r="C98" s="44"/>
      <c r="D98" s="44" t="s">
        <v>99</v>
      </c>
      <c r="E98" s="45"/>
      <c r="F98" s="45"/>
      <c r="G98" s="45" t="s">
        <v>58</v>
      </c>
      <c r="H98" s="45" t="s">
        <v>58</v>
      </c>
      <c r="I98" s="44"/>
      <c r="J98" s="47" t="s">
        <v>58</v>
      </c>
      <c r="K98" s="44"/>
      <c r="L98" s="44" t="s">
        <v>76</v>
      </c>
      <c r="M98" s="47"/>
      <c r="N98" s="48"/>
      <c r="O98" s="48" t="s">
        <v>98</v>
      </c>
      <c r="P98" s="48" t="s">
        <v>78</v>
      </c>
      <c r="Q98" s="44"/>
      <c r="R98" s="44"/>
      <c r="S98" s="153"/>
      <c r="T98" s="44" t="s">
        <v>58</v>
      </c>
      <c r="U98" s="44" t="s">
        <v>54</v>
      </c>
      <c r="V98" s="44" t="s">
        <v>91</v>
      </c>
      <c r="W98" s="49"/>
    </row>
    <row r="99" spans="2:23" ht="13.5" thickBot="1" x14ac:dyDescent="0.25">
      <c r="B99" s="50"/>
      <c r="C99" s="51"/>
      <c r="D99" s="51" t="s">
        <v>100</v>
      </c>
      <c r="E99" s="52"/>
      <c r="F99" s="52"/>
      <c r="G99" s="52" t="s">
        <v>58</v>
      </c>
      <c r="H99" s="52" t="s">
        <v>58</v>
      </c>
      <c r="I99" s="51"/>
      <c r="J99" s="53" t="s">
        <v>58</v>
      </c>
      <c r="K99" s="51"/>
      <c r="L99" s="51" t="s">
        <v>76</v>
      </c>
      <c r="M99" s="53"/>
      <c r="N99" s="54"/>
      <c r="O99" s="54" t="s">
        <v>101</v>
      </c>
      <c r="P99" s="54" t="s">
        <v>78</v>
      </c>
      <c r="Q99" s="51"/>
      <c r="R99" s="51"/>
      <c r="S99" s="154"/>
      <c r="T99" s="51" t="s">
        <v>58</v>
      </c>
      <c r="U99" s="51" t="s">
        <v>54</v>
      </c>
      <c r="V99" s="51" t="s">
        <v>91</v>
      </c>
      <c r="W99" s="55"/>
    </row>
    <row r="100" spans="2:23" ht="38.25" x14ac:dyDescent="0.2">
      <c r="B100" s="31" t="s">
        <v>43</v>
      </c>
      <c r="C100" s="74" t="s">
        <v>159</v>
      </c>
      <c r="D100" s="32" t="s">
        <v>44</v>
      </c>
      <c r="E100" s="33">
        <v>45062</v>
      </c>
      <c r="F100" s="33">
        <v>45287</v>
      </c>
      <c r="G100" s="37">
        <v>45078</v>
      </c>
      <c r="H100" s="33">
        <v>45657</v>
      </c>
      <c r="I100" s="35" t="s">
        <v>265</v>
      </c>
      <c r="J100" s="56">
        <v>2000</v>
      </c>
      <c r="K100" s="32" t="s">
        <v>48</v>
      </c>
      <c r="L100" s="32" t="s">
        <v>49</v>
      </c>
      <c r="M100" s="34">
        <f>420/365</f>
        <v>1.1506849315068493</v>
      </c>
      <c r="N100" s="35" t="s">
        <v>50</v>
      </c>
      <c r="O100" s="35"/>
      <c r="P100" s="35"/>
      <c r="Q100" s="32" t="s">
        <v>157</v>
      </c>
      <c r="R100" s="149" t="s">
        <v>278</v>
      </c>
      <c r="S100" s="32"/>
      <c r="T100" s="32" t="s">
        <v>53</v>
      </c>
      <c r="U100" s="32" t="s">
        <v>158</v>
      </c>
      <c r="V100" s="32" t="s">
        <v>55</v>
      </c>
      <c r="W100" s="36" t="s">
        <v>266</v>
      </c>
    </row>
    <row r="101" spans="2:23" x14ac:dyDescent="0.2">
      <c r="B101" s="20"/>
      <c r="C101" s="15"/>
      <c r="D101" s="15" t="s">
        <v>60</v>
      </c>
      <c r="E101" s="37"/>
      <c r="F101" s="37"/>
      <c r="G101" s="37" t="s">
        <v>58</v>
      </c>
      <c r="H101" s="37" t="s">
        <v>58</v>
      </c>
      <c r="I101" s="37" t="s">
        <v>58</v>
      </c>
      <c r="J101" s="16">
        <v>2000</v>
      </c>
      <c r="K101" s="15" t="s">
        <v>48</v>
      </c>
      <c r="L101" s="15" t="s">
        <v>49</v>
      </c>
      <c r="M101" s="16">
        <v>0</v>
      </c>
      <c r="N101" s="39" t="s">
        <v>50</v>
      </c>
      <c r="O101" s="39"/>
      <c r="P101" s="39"/>
      <c r="Q101" s="15"/>
      <c r="R101" s="150"/>
      <c r="S101" s="15"/>
      <c r="T101" s="15" t="s">
        <v>58</v>
      </c>
      <c r="U101" s="15" t="s">
        <v>158</v>
      </c>
      <c r="V101" s="15" t="s">
        <v>55</v>
      </c>
      <c r="W101" s="40" t="s">
        <v>58</v>
      </c>
    </row>
    <row r="102" spans="2:23" x14ac:dyDescent="0.2">
      <c r="B102" s="20"/>
      <c r="C102" s="15"/>
      <c r="D102" s="15" t="s">
        <v>61</v>
      </c>
      <c r="E102" s="37"/>
      <c r="F102" s="37"/>
      <c r="G102" s="37" t="s">
        <v>58</v>
      </c>
      <c r="H102" s="37" t="s">
        <v>58</v>
      </c>
      <c r="I102" s="37" t="s">
        <v>58</v>
      </c>
      <c r="J102" s="16">
        <v>500</v>
      </c>
      <c r="K102" s="15" t="s">
        <v>48</v>
      </c>
      <c r="L102" s="15" t="s">
        <v>49</v>
      </c>
      <c r="M102" s="16">
        <v>0</v>
      </c>
      <c r="N102" s="39" t="s">
        <v>50</v>
      </c>
      <c r="O102" s="39"/>
      <c r="P102" s="39"/>
      <c r="Q102" s="15"/>
      <c r="R102" s="150"/>
      <c r="S102" s="15"/>
      <c r="T102" s="15" t="s">
        <v>58</v>
      </c>
      <c r="U102" s="15" t="s">
        <v>158</v>
      </c>
      <c r="V102" s="15" t="s">
        <v>55</v>
      </c>
      <c r="W102" s="40" t="s">
        <v>58</v>
      </c>
    </row>
    <row r="103" spans="2:23" x14ac:dyDescent="0.2">
      <c r="B103" s="20"/>
      <c r="C103" s="15"/>
      <c r="D103" s="15" t="s">
        <v>63</v>
      </c>
      <c r="E103" s="37"/>
      <c r="F103" s="37"/>
      <c r="G103" s="37" t="s">
        <v>58</v>
      </c>
      <c r="H103" s="37" t="s">
        <v>58</v>
      </c>
      <c r="I103" s="37" t="s">
        <v>58</v>
      </c>
      <c r="J103" s="16">
        <v>500</v>
      </c>
      <c r="K103" s="15" t="s">
        <v>48</v>
      </c>
      <c r="L103" s="15" t="s">
        <v>49</v>
      </c>
      <c r="M103" s="16">
        <v>0</v>
      </c>
      <c r="N103" s="39" t="s">
        <v>50</v>
      </c>
      <c r="O103" s="39"/>
      <c r="P103" s="39"/>
      <c r="Q103" s="15"/>
      <c r="R103" s="150"/>
      <c r="S103" s="15"/>
      <c r="T103" s="15" t="s">
        <v>58</v>
      </c>
      <c r="U103" s="15" t="s">
        <v>158</v>
      </c>
      <c r="V103" s="15" t="s">
        <v>55</v>
      </c>
      <c r="W103" s="40" t="s">
        <v>58</v>
      </c>
    </row>
    <row r="104" spans="2:23" ht="12.75" customHeight="1" x14ac:dyDescent="0.2">
      <c r="B104" s="20"/>
      <c r="C104" s="15"/>
      <c r="D104" s="15" t="s">
        <v>57</v>
      </c>
      <c r="E104" s="37"/>
      <c r="F104" s="37"/>
      <c r="G104" s="37" t="s">
        <v>58</v>
      </c>
      <c r="H104" s="37" t="s">
        <v>58</v>
      </c>
      <c r="I104" s="37" t="s">
        <v>58</v>
      </c>
      <c r="J104" s="16">
        <v>1000</v>
      </c>
      <c r="K104" s="15" t="s">
        <v>48</v>
      </c>
      <c r="L104" s="15" t="s">
        <v>49</v>
      </c>
      <c r="M104" s="16">
        <v>0</v>
      </c>
      <c r="N104" s="39" t="s">
        <v>50</v>
      </c>
      <c r="O104" s="39"/>
      <c r="P104" s="39"/>
      <c r="Q104" s="15"/>
      <c r="R104" s="150"/>
      <c r="S104" s="63"/>
      <c r="T104" s="15" t="s">
        <v>58</v>
      </c>
      <c r="U104" s="15" t="s">
        <v>158</v>
      </c>
      <c r="V104" s="15" t="s">
        <v>55</v>
      </c>
      <c r="W104" s="40" t="s">
        <v>58</v>
      </c>
    </row>
    <row r="105" spans="2:23" x14ac:dyDescent="0.2">
      <c r="B105" s="20"/>
      <c r="C105" s="15"/>
      <c r="D105" s="15" t="s">
        <v>64</v>
      </c>
      <c r="E105" s="37"/>
      <c r="F105" s="37"/>
      <c r="G105" s="37" t="s">
        <v>58</v>
      </c>
      <c r="H105" s="37" t="s">
        <v>58</v>
      </c>
      <c r="I105" s="37" t="s">
        <v>58</v>
      </c>
      <c r="J105" s="16">
        <v>0</v>
      </c>
      <c r="K105" s="15" t="s">
        <v>48</v>
      </c>
      <c r="L105" s="15" t="s">
        <v>49</v>
      </c>
      <c r="M105" s="16">
        <v>0</v>
      </c>
      <c r="N105" s="39" t="s">
        <v>50</v>
      </c>
      <c r="O105" s="39"/>
      <c r="P105" s="39"/>
      <c r="Q105" s="15"/>
      <c r="R105" s="150"/>
      <c r="S105" s="63"/>
      <c r="T105" s="15" t="s">
        <v>58</v>
      </c>
      <c r="U105" s="15" t="s">
        <v>158</v>
      </c>
      <c r="V105" s="15" t="s">
        <v>55</v>
      </c>
      <c r="W105" s="40" t="s">
        <v>58</v>
      </c>
    </row>
    <row r="106" spans="2:23" x14ac:dyDescent="0.2">
      <c r="B106" s="20"/>
      <c r="C106" s="15"/>
      <c r="D106" s="15" t="s">
        <v>71</v>
      </c>
      <c r="E106" s="37"/>
      <c r="F106" s="37"/>
      <c r="G106" s="37" t="s">
        <v>58</v>
      </c>
      <c r="H106" s="37" t="s">
        <v>58</v>
      </c>
      <c r="I106" s="37" t="s">
        <v>58</v>
      </c>
      <c r="J106" s="16">
        <v>80000</v>
      </c>
      <c r="K106" s="15" t="s">
        <v>73</v>
      </c>
      <c r="L106" s="15" t="s">
        <v>49</v>
      </c>
      <c r="M106" s="16">
        <v>0</v>
      </c>
      <c r="N106" s="39" t="s">
        <v>50</v>
      </c>
      <c r="O106" s="39"/>
      <c r="P106" s="39"/>
      <c r="Q106" s="15"/>
      <c r="R106" s="151"/>
      <c r="S106" s="63"/>
      <c r="T106" s="15" t="s">
        <v>58</v>
      </c>
      <c r="U106" s="15" t="s">
        <v>158</v>
      </c>
      <c r="V106" s="15" t="s">
        <v>55</v>
      </c>
      <c r="W106" s="40" t="s">
        <v>58</v>
      </c>
    </row>
    <row r="107" spans="2:23" ht="25.5" x14ac:dyDescent="0.2">
      <c r="B107" s="43"/>
      <c r="C107" s="44"/>
      <c r="D107" s="44" t="s">
        <v>74</v>
      </c>
      <c r="E107" s="45"/>
      <c r="F107" s="45"/>
      <c r="G107" s="45" t="s">
        <v>58</v>
      </c>
      <c r="H107" s="45" t="s">
        <v>58</v>
      </c>
      <c r="I107" s="45" t="s">
        <v>58</v>
      </c>
      <c r="J107" s="47" t="s">
        <v>75</v>
      </c>
      <c r="K107" s="44"/>
      <c r="L107" s="44" t="s">
        <v>76</v>
      </c>
      <c r="M107" s="44"/>
      <c r="N107" s="48"/>
      <c r="O107" s="65">
        <v>0.1038</v>
      </c>
      <c r="P107" s="48" t="s">
        <v>78</v>
      </c>
      <c r="Q107" s="44"/>
      <c r="R107" s="69"/>
      <c r="S107" s="152" t="s">
        <v>264</v>
      </c>
      <c r="T107" s="44" t="s">
        <v>58</v>
      </c>
      <c r="U107" s="44" t="s">
        <v>158</v>
      </c>
      <c r="V107" s="44" t="s">
        <v>79</v>
      </c>
      <c r="W107" s="71" t="s">
        <v>267</v>
      </c>
    </row>
    <row r="108" spans="2:23" x14ac:dyDescent="0.2">
      <c r="B108" s="43"/>
      <c r="C108" s="44"/>
      <c r="D108" s="44" t="s">
        <v>81</v>
      </c>
      <c r="E108" s="45"/>
      <c r="F108" s="45"/>
      <c r="G108" s="45" t="s">
        <v>58</v>
      </c>
      <c r="H108" s="45" t="s">
        <v>58</v>
      </c>
      <c r="I108" s="45" t="s">
        <v>58</v>
      </c>
      <c r="J108" s="47" t="s">
        <v>58</v>
      </c>
      <c r="K108" s="44"/>
      <c r="L108" s="44" t="s">
        <v>76</v>
      </c>
      <c r="M108" s="44"/>
      <c r="N108" s="48"/>
      <c r="O108" s="65">
        <v>0.1038</v>
      </c>
      <c r="P108" s="48" t="s">
        <v>78</v>
      </c>
      <c r="Q108" s="44"/>
      <c r="R108" s="69"/>
      <c r="S108" s="153"/>
      <c r="T108" s="44" t="s">
        <v>58</v>
      </c>
      <c r="U108" s="44" t="s">
        <v>158</v>
      </c>
      <c r="V108" s="44" t="s">
        <v>79</v>
      </c>
      <c r="W108" s="49" t="s">
        <v>58</v>
      </c>
    </row>
    <row r="109" spans="2:23" x14ac:dyDescent="0.2">
      <c r="B109" s="43"/>
      <c r="C109" s="44"/>
      <c r="D109" s="44" t="s">
        <v>82</v>
      </c>
      <c r="E109" s="45"/>
      <c r="F109" s="45"/>
      <c r="G109" s="45" t="s">
        <v>58</v>
      </c>
      <c r="H109" s="45" t="s">
        <v>58</v>
      </c>
      <c r="I109" s="45" t="s">
        <v>58</v>
      </c>
      <c r="J109" s="47" t="s">
        <v>58</v>
      </c>
      <c r="K109" s="44"/>
      <c r="L109" s="44" t="s">
        <v>76</v>
      </c>
      <c r="M109" s="44"/>
      <c r="N109" s="48"/>
      <c r="O109" s="65">
        <v>5.1900000000000002E-2</v>
      </c>
      <c r="P109" s="48" t="s">
        <v>78</v>
      </c>
      <c r="Q109" s="44"/>
      <c r="R109" s="69"/>
      <c r="S109" s="153"/>
      <c r="T109" s="44" t="s">
        <v>58</v>
      </c>
      <c r="U109" s="44" t="s">
        <v>158</v>
      </c>
      <c r="V109" s="44" t="s">
        <v>79</v>
      </c>
      <c r="W109" s="49" t="s">
        <v>58</v>
      </c>
    </row>
    <row r="110" spans="2:23" x14ac:dyDescent="0.2">
      <c r="B110" s="43"/>
      <c r="C110" s="44"/>
      <c r="D110" s="44" t="s">
        <v>84</v>
      </c>
      <c r="E110" s="45"/>
      <c r="F110" s="45"/>
      <c r="G110" s="45" t="s">
        <v>58</v>
      </c>
      <c r="H110" s="45" t="s">
        <v>58</v>
      </c>
      <c r="I110" s="45" t="s">
        <v>58</v>
      </c>
      <c r="J110" s="47" t="s">
        <v>58</v>
      </c>
      <c r="K110" s="44"/>
      <c r="L110" s="44" t="s">
        <v>76</v>
      </c>
      <c r="M110" s="44"/>
      <c r="N110" s="48"/>
      <c r="O110" s="65">
        <v>0.1038</v>
      </c>
      <c r="P110" s="48" t="s">
        <v>78</v>
      </c>
      <c r="Q110" s="44"/>
      <c r="R110" s="69"/>
      <c r="S110" s="153"/>
      <c r="T110" s="44" t="s">
        <v>58</v>
      </c>
      <c r="U110" s="44" t="s">
        <v>158</v>
      </c>
      <c r="V110" s="44" t="s">
        <v>79</v>
      </c>
      <c r="W110" s="49" t="s">
        <v>58</v>
      </c>
    </row>
    <row r="111" spans="2:23" x14ac:dyDescent="0.2">
      <c r="B111" s="43"/>
      <c r="C111" s="44"/>
      <c r="D111" s="44" t="s">
        <v>85</v>
      </c>
      <c r="E111" s="45"/>
      <c r="F111" s="45"/>
      <c r="G111" s="45" t="s">
        <v>58</v>
      </c>
      <c r="H111" s="45" t="s">
        <v>58</v>
      </c>
      <c r="I111" s="45" t="s">
        <v>58</v>
      </c>
      <c r="J111" s="47" t="s">
        <v>58</v>
      </c>
      <c r="K111" s="44"/>
      <c r="L111" s="44" t="s">
        <v>76</v>
      </c>
      <c r="M111" s="44"/>
      <c r="N111" s="48"/>
      <c r="O111" s="65">
        <v>5.1900000000000002E-2</v>
      </c>
      <c r="P111" s="48" t="s">
        <v>78</v>
      </c>
      <c r="Q111" s="44"/>
      <c r="R111" s="69"/>
      <c r="S111" s="153"/>
      <c r="T111" s="44" t="s">
        <v>58</v>
      </c>
      <c r="U111" s="44" t="s">
        <v>158</v>
      </c>
      <c r="V111" s="44" t="s">
        <v>79</v>
      </c>
      <c r="W111" s="49" t="s">
        <v>58</v>
      </c>
    </row>
    <row r="112" spans="2:23" x14ac:dyDescent="0.2">
      <c r="B112" s="43"/>
      <c r="C112" s="44"/>
      <c r="D112" s="44" t="s">
        <v>87</v>
      </c>
      <c r="E112" s="45"/>
      <c r="F112" s="45"/>
      <c r="G112" s="45" t="s">
        <v>58</v>
      </c>
      <c r="H112" s="45" t="s">
        <v>58</v>
      </c>
      <c r="I112" s="45" t="s">
        <v>58</v>
      </c>
      <c r="J112" s="47" t="s">
        <v>58</v>
      </c>
      <c r="K112" s="44"/>
      <c r="L112" s="44" t="s">
        <v>76</v>
      </c>
      <c r="M112" s="44"/>
      <c r="N112" s="48"/>
      <c r="O112" s="65">
        <v>5.1900000000000002E-2</v>
      </c>
      <c r="P112" s="48" t="s">
        <v>78</v>
      </c>
      <c r="Q112" s="44"/>
      <c r="R112" s="69"/>
      <c r="S112" s="153"/>
      <c r="T112" s="44" t="s">
        <v>58</v>
      </c>
      <c r="U112" s="44" t="s">
        <v>158</v>
      </c>
      <c r="V112" s="44" t="s">
        <v>79</v>
      </c>
      <c r="W112" s="49" t="s">
        <v>58</v>
      </c>
    </row>
    <row r="113" spans="2:23" ht="34.5" customHeight="1" x14ac:dyDescent="0.2">
      <c r="B113" s="43"/>
      <c r="C113" s="44"/>
      <c r="D113" s="44" t="s">
        <v>88</v>
      </c>
      <c r="E113" s="45"/>
      <c r="F113" s="45"/>
      <c r="G113" s="45" t="s">
        <v>262</v>
      </c>
      <c r="H113" s="45" t="s">
        <v>58</v>
      </c>
      <c r="I113" s="44" t="s">
        <v>268</v>
      </c>
      <c r="J113" s="47" t="s">
        <v>58</v>
      </c>
      <c r="K113" s="44"/>
      <c r="L113" s="44" t="s">
        <v>76</v>
      </c>
      <c r="M113" s="44"/>
      <c r="N113" s="48"/>
      <c r="O113" s="65">
        <v>1.0633999999999999</v>
      </c>
      <c r="P113" s="48" t="s">
        <v>78</v>
      </c>
      <c r="Q113" s="44"/>
      <c r="R113" s="69"/>
      <c r="S113" s="153"/>
      <c r="T113" s="44" t="s">
        <v>58</v>
      </c>
      <c r="U113" s="44" t="s">
        <v>158</v>
      </c>
      <c r="V113" s="44" t="s">
        <v>91</v>
      </c>
      <c r="W113" s="71" t="s">
        <v>269</v>
      </c>
    </row>
    <row r="114" spans="2:23" ht="38.25" x14ac:dyDescent="0.2">
      <c r="B114" s="43"/>
      <c r="C114" s="44"/>
      <c r="D114" s="44" t="s">
        <v>93</v>
      </c>
      <c r="E114" s="45"/>
      <c r="F114" s="45"/>
      <c r="G114" s="45">
        <v>45078</v>
      </c>
      <c r="H114" s="45" t="s">
        <v>58</v>
      </c>
      <c r="I114" s="48" t="s">
        <v>265</v>
      </c>
      <c r="J114" s="44" t="s">
        <v>58</v>
      </c>
      <c r="K114" s="44"/>
      <c r="L114" s="44" t="s">
        <v>76</v>
      </c>
      <c r="M114" s="44"/>
      <c r="N114" s="48"/>
      <c r="O114" s="65">
        <v>1.0633999999999999</v>
      </c>
      <c r="P114" s="48" t="s">
        <v>78</v>
      </c>
      <c r="Q114" s="44"/>
      <c r="R114" s="69"/>
      <c r="S114" s="153"/>
      <c r="T114" s="44" t="s">
        <v>58</v>
      </c>
      <c r="U114" s="44" t="s">
        <v>158</v>
      </c>
      <c r="V114" s="44" t="s">
        <v>91</v>
      </c>
      <c r="W114" s="118" t="s">
        <v>266</v>
      </c>
    </row>
    <row r="115" spans="2:23" x14ac:dyDescent="0.2">
      <c r="B115" s="43"/>
      <c r="C115" s="44"/>
      <c r="D115" s="44" t="s">
        <v>95</v>
      </c>
      <c r="E115" s="45"/>
      <c r="F115" s="45"/>
      <c r="G115" s="45" t="s">
        <v>58</v>
      </c>
      <c r="H115" s="45" t="s">
        <v>58</v>
      </c>
      <c r="I115" s="45" t="s">
        <v>58</v>
      </c>
      <c r="J115" s="44" t="s">
        <v>58</v>
      </c>
      <c r="K115" s="44"/>
      <c r="L115" s="44" t="s">
        <v>76</v>
      </c>
      <c r="M115" s="44"/>
      <c r="N115" s="48"/>
      <c r="O115" s="65">
        <f>O114*2</f>
        <v>2.1267999999999998</v>
      </c>
      <c r="P115" s="48" t="s">
        <v>78</v>
      </c>
      <c r="Q115" s="44"/>
      <c r="R115" s="69"/>
      <c r="S115" s="153"/>
      <c r="T115" s="44" t="s">
        <v>58</v>
      </c>
      <c r="U115" s="44" t="s">
        <v>158</v>
      </c>
      <c r="V115" s="44" t="s">
        <v>91</v>
      </c>
      <c r="W115" s="49" t="s">
        <v>58</v>
      </c>
    </row>
    <row r="116" spans="2:23" ht="15" customHeight="1" x14ac:dyDescent="0.2">
      <c r="B116" s="43"/>
      <c r="C116" s="44"/>
      <c r="D116" s="44" t="s">
        <v>97</v>
      </c>
      <c r="E116" s="45"/>
      <c r="F116" s="45"/>
      <c r="G116" s="45" t="s">
        <v>58</v>
      </c>
      <c r="H116" s="45" t="s">
        <v>58</v>
      </c>
      <c r="I116" s="45" t="s">
        <v>58</v>
      </c>
      <c r="J116" s="44" t="s">
        <v>58</v>
      </c>
      <c r="K116" s="44"/>
      <c r="L116" s="44" t="s">
        <v>76</v>
      </c>
      <c r="M116" s="44"/>
      <c r="N116" s="48"/>
      <c r="O116" s="65">
        <v>4.2309999999999999</v>
      </c>
      <c r="P116" s="48" t="s">
        <v>78</v>
      </c>
      <c r="Q116" s="44"/>
      <c r="R116" s="69"/>
      <c r="S116" s="153"/>
      <c r="T116" s="44" t="s">
        <v>58</v>
      </c>
      <c r="U116" s="44" t="s">
        <v>158</v>
      </c>
      <c r="V116" s="44" t="s">
        <v>91</v>
      </c>
      <c r="W116" s="49" t="s">
        <v>58</v>
      </c>
    </row>
    <row r="117" spans="2:23" ht="12.75" customHeight="1" x14ac:dyDescent="0.2">
      <c r="B117" s="43"/>
      <c r="C117" s="44"/>
      <c r="D117" s="44" t="s">
        <v>99</v>
      </c>
      <c r="E117" s="45"/>
      <c r="F117" s="45"/>
      <c r="G117" s="45" t="s">
        <v>58</v>
      </c>
      <c r="H117" s="45" t="s">
        <v>58</v>
      </c>
      <c r="I117" s="45" t="s">
        <v>58</v>
      </c>
      <c r="J117" s="44" t="s">
        <v>58</v>
      </c>
      <c r="K117" s="44"/>
      <c r="L117" s="44" t="s">
        <v>76</v>
      </c>
      <c r="M117" s="44"/>
      <c r="N117" s="48"/>
      <c r="O117" s="65">
        <v>11.731400000000001</v>
      </c>
      <c r="P117" s="48" t="s">
        <v>78</v>
      </c>
      <c r="Q117" s="44"/>
      <c r="R117" s="69"/>
      <c r="S117" s="153"/>
      <c r="T117" s="44" t="s">
        <v>58</v>
      </c>
      <c r="U117" s="44" t="s">
        <v>158</v>
      </c>
      <c r="V117" s="44" t="s">
        <v>91</v>
      </c>
      <c r="W117" s="49" t="s">
        <v>58</v>
      </c>
    </row>
    <row r="118" spans="2:23" ht="13.5" thickBot="1" x14ac:dyDescent="0.25">
      <c r="B118" s="50"/>
      <c r="C118" s="51"/>
      <c r="D118" s="51" t="s">
        <v>100</v>
      </c>
      <c r="E118" s="52"/>
      <c r="F118" s="52"/>
      <c r="G118" s="52" t="s">
        <v>58</v>
      </c>
      <c r="H118" s="52" t="s">
        <v>58</v>
      </c>
      <c r="I118" s="45" t="s">
        <v>58</v>
      </c>
      <c r="J118" s="51" t="s">
        <v>58</v>
      </c>
      <c r="K118" s="51"/>
      <c r="L118" s="51" t="s">
        <v>76</v>
      </c>
      <c r="M118" s="51"/>
      <c r="N118" s="54"/>
      <c r="O118" s="72">
        <v>11.731400000000001</v>
      </c>
      <c r="P118" s="54" t="s">
        <v>78</v>
      </c>
      <c r="Q118" s="51"/>
      <c r="R118" s="73"/>
      <c r="S118" s="154"/>
      <c r="T118" s="51" t="s">
        <v>58</v>
      </c>
      <c r="U118" s="51" t="s">
        <v>158</v>
      </c>
      <c r="V118" s="51" t="s">
        <v>91</v>
      </c>
      <c r="W118" s="49" t="s">
        <v>58</v>
      </c>
    </row>
    <row r="119" spans="2:23" ht="13.5" customHeight="1" x14ac:dyDescent="0.2">
      <c r="B119" s="31" t="s">
        <v>43</v>
      </c>
      <c r="C119" s="74" t="s">
        <v>179</v>
      </c>
      <c r="D119" s="32" t="s">
        <v>44</v>
      </c>
      <c r="E119" s="33">
        <v>43819</v>
      </c>
      <c r="F119" s="33">
        <v>45597</v>
      </c>
      <c r="G119" s="85" t="s">
        <v>262</v>
      </c>
      <c r="H119" s="85">
        <v>45657</v>
      </c>
      <c r="I119" s="32" t="s">
        <v>46</v>
      </c>
      <c r="J119" s="15" t="s">
        <v>154</v>
      </c>
      <c r="K119" s="15" t="s">
        <v>48</v>
      </c>
      <c r="L119" s="38" t="s">
        <v>49</v>
      </c>
      <c r="M119" s="86">
        <f>366.45/365</f>
        <v>1.003972602739726</v>
      </c>
      <c r="N119" s="79" t="s">
        <v>50</v>
      </c>
      <c r="O119" s="39"/>
      <c r="P119" s="39"/>
      <c r="Q119" s="39" t="s">
        <v>160</v>
      </c>
      <c r="R119" s="165" t="s">
        <v>279</v>
      </c>
      <c r="S119" s="39"/>
      <c r="T119" s="32" t="s">
        <v>53</v>
      </c>
      <c r="U119" s="15" t="s">
        <v>54</v>
      </c>
      <c r="V119" s="32" t="s">
        <v>55</v>
      </c>
      <c r="W119" s="36" t="s">
        <v>263</v>
      </c>
    </row>
    <row r="120" spans="2:23" x14ac:dyDescent="0.2">
      <c r="B120" s="20"/>
      <c r="C120" s="15"/>
      <c r="D120" s="15" t="s">
        <v>57</v>
      </c>
      <c r="E120" s="37"/>
      <c r="F120" s="37"/>
      <c r="G120" s="37" t="s">
        <v>58</v>
      </c>
      <c r="H120" s="37" t="s">
        <v>58</v>
      </c>
      <c r="I120" s="63"/>
      <c r="J120" s="15" t="s">
        <v>162</v>
      </c>
      <c r="K120" s="15" t="s">
        <v>48</v>
      </c>
      <c r="L120" s="38" t="s">
        <v>49</v>
      </c>
      <c r="M120" s="16">
        <v>0</v>
      </c>
      <c r="N120" s="79" t="s">
        <v>50</v>
      </c>
      <c r="O120" s="39"/>
      <c r="P120" s="39"/>
      <c r="Q120" s="39"/>
      <c r="R120" s="150"/>
      <c r="S120" s="39"/>
      <c r="T120" s="15" t="s">
        <v>58</v>
      </c>
      <c r="U120" s="15" t="s">
        <v>54</v>
      </c>
      <c r="V120" s="15" t="s">
        <v>55</v>
      </c>
      <c r="W120" s="40" t="s">
        <v>58</v>
      </c>
    </row>
    <row r="121" spans="2:23" x14ac:dyDescent="0.2">
      <c r="B121" s="20"/>
      <c r="C121" s="15"/>
      <c r="D121" s="38" t="s">
        <v>60</v>
      </c>
      <c r="E121" s="37"/>
      <c r="F121" s="37"/>
      <c r="G121" s="37" t="s">
        <v>58</v>
      </c>
      <c r="H121" s="37" t="s">
        <v>58</v>
      </c>
      <c r="I121" s="63"/>
      <c r="J121" s="15" t="s">
        <v>154</v>
      </c>
      <c r="K121" s="15" t="s">
        <v>48</v>
      </c>
      <c r="L121" s="38" t="s">
        <v>49</v>
      </c>
      <c r="M121" s="16">
        <v>0</v>
      </c>
      <c r="N121" s="79" t="s">
        <v>50</v>
      </c>
      <c r="O121" s="39"/>
      <c r="P121" s="39"/>
      <c r="Q121" s="39"/>
      <c r="R121" s="150"/>
      <c r="S121" s="39"/>
      <c r="T121" s="15" t="s">
        <v>58</v>
      </c>
      <c r="U121" s="15" t="s">
        <v>54</v>
      </c>
      <c r="V121" s="15" t="s">
        <v>55</v>
      </c>
      <c r="W121" s="40" t="s">
        <v>58</v>
      </c>
    </row>
    <row r="122" spans="2:23" x14ac:dyDescent="0.2">
      <c r="B122" s="20"/>
      <c r="C122" s="15"/>
      <c r="D122" s="15" t="s">
        <v>61</v>
      </c>
      <c r="E122" s="37"/>
      <c r="F122" s="37"/>
      <c r="G122" s="37" t="s">
        <v>58</v>
      </c>
      <c r="H122" s="37" t="s">
        <v>58</v>
      </c>
      <c r="I122" s="63"/>
      <c r="J122" s="15" t="s">
        <v>126</v>
      </c>
      <c r="K122" s="15" t="s">
        <v>48</v>
      </c>
      <c r="L122" s="38" t="s">
        <v>49</v>
      </c>
      <c r="M122" s="16">
        <v>0</v>
      </c>
      <c r="N122" s="79" t="s">
        <v>50</v>
      </c>
      <c r="O122" s="39"/>
      <c r="P122" s="39"/>
      <c r="Q122" s="39"/>
      <c r="R122" s="150"/>
      <c r="S122" s="39"/>
      <c r="T122" s="15" t="s">
        <v>58</v>
      </c>
      <c r="U122" s="15" t="s">
        <v>54</v>
      </c>
      <c r="V122" s="15" t="s">
        <v>55</v>
      </c>
      <c r="W122" s="40" t="s">
        <v>58</v>
      </c>
    </row>
    <row r="123" spans="2:23" ht="12.75" customHeight="1" x14ac:dyDescent="0.2">
      <c r="B123" s="20"/>
      <c r="C123" s="15"/>
      <c r="D123" s="15" t="s">
        <v>63</v>
      </c>
      <c r="E123" s="37"/>
      <c r="F123" s="37"/>
      <c r="G123" s="37" t="s">
        <v>58</v>
      </c>
      <c r="H123" s="37" t="s">
        <v>58</v>
      </c>
      <c r="I123" s="63"/>
      <c r="J123" s="15" t="s">
        <v>126</v>
      </c>
      <c r="K123" s="15" t="s">
        <v>48</v>
      </c>
      <c r="L123" s="38" t="s">
        <v>49</v>
      </c>
      <c r="M123" s="16">
        <v>0</v>
      </c>
      <c r="N123" s="79" t="s">
        <v>50</v>
      </c>
      <c r="O123" s="39"/>
      <c r="P123" s="39"/>
      <c r="Q123" s="39"/>
      <c r="R123" s="150"/>
      <c r="S123" s="39"/>
      <c r="T123" s="15" t="s">
        <v>58</v>
      </c>
      <c r="U123" s="15" t="s">
        <v>54</v>
      </c>
      <c r="V123" s="15" t="s">
        <v>55</v>
      </c>
      <c r="W123" s="40" t="s">
        <v>58</v>
      </c>
    </row>
    <row r="124" spans="2:23" x14ac:dyDescent="0.2">
      <c r="B124" s="20"/>
      <c r="C124" s="15"/>
      <c r="D124" s="15" t="s">
        <v>71</v>
      </c>
      <c r="E124" s="37"/>
      <c r="F124" s="37"/>
      <c r="G124" s="37" t="s">
        <v>58</v>
      </c>
      <c r="H124" s="37" t="s">
        <v>58</v>
      </c>
      <c r="I124" s="63"/>
      <c r="J124" s="15" t="s">
        <v>163</v>
      </c>
      <c r="K124" s="15" t="s">
        <v>73</v>
      </c>
      <c r="L124" s="38" t="s">
        <v>49</v>
      </c>
      <c r="M124" s="16">
        <v>0</v>
      </c>
      <c r="N124" s="79" t="s">
        <v>50</v>
      </c>
      <c r="O124" s="39"/>
      <c r="P124" s="39"/>
      <c r="Q124" s="39"/>
      <c r="R124" s="151"/>
      <c r="S124" s="39"/>
      <c r="T124" s="15" t="s">
        <v>58</v>
      </c>
      <c r="U124" s="15" t="s">
        <v>54</v>
      </c>
      <c r="V124" s="63" t="s">
        <v>55</v>
      </c>
      <c r="W124" s="40" t="s">
        <v>58</v>
      </c>
    </row>
    <row r="125" spans="2:23" ht="13.5" customHeight="1" x14ac:dyDescent="0.2">
      <c r="B125" s="20"/>
      <c r="C125" s="15"/>
      <c r="D125" s="38" t="s">
        <v>44</v>
      </c>
      <c r="E125" s="37"/>
      <c r="F125" s="37"/>
      <c r="G125" s="85">
        <v>45658</v>
      </c>
      <c r="H125" s="85">
        <v>46387</v>
      </c>
      <c r="I125" s="63"/>
      <c r="J125" s="15" t="s">
        <v>164</v>
      </c>
      <c r="K125" s="15" t="s">
        <v>48</v>
      </c>
      <c r="L125" s="38" t="s">
        <v>49</v>
      </c>
      <c r="M125" s="86">
        <f>366.45/365</f>
        <v>1.003972602739726</v>
      </c>
      <c r="N125" s="79" t="s">
        <v>50</v>
      </c>
      <c r="O125" s="39"/>
      <c r="P125" s="39"/>
      <c r="Q125" s="39" t="s">
        <v>160</v>
      </c>
      <c r="R125" s="165" t="s">
        <v>279</v>
      </c>
      <c r="S125" s="39"/>
      <c r="T125" s="15" t="s">
        <v>58</v>
      </c>
      <c r="U125" s="15" t="s">
        <v>54</v>
      </c>
      <c r="V125" s="15" t="s">
        <v>55</v>
      </c>
      <c r="W125" s="40"/>
    </row>
    <row r="126" spans="2:23" x14ac:dyDescent="0.2">
      <c r="B126" s="20"/>
      <c r="C126" s="15"/>
      <c r="D126" s="15" t="s">
        <v>57</v>
      </c>
      <c r="E126" s="37"/>
      <c r="F126" s="37"/>
      <c r="G126" s="37" t="s">
        <v>58</v>
      </c>
      <c r="H126" s="37" t="s">
        <v>58</v>
      </c>
      <c r="I126" s="63"/>
      <c r="J126" s="15" t="s">
        <v>165</v>
      </c>
      <c r="K126" s="15" t="s">
        <v>48</v>
      </c>
      <c r="L126" s="38" t="s">
        <v>49</v>
      </c>
      <c r="M126" s="16">
        <v>0</v>
      </c>
      <c r="N126" s="79" t="s">
        <v>50</v>
      </c>
      <c r="O126" s="39"/>
      <c r="P126" s="39"/>
      <c r="Q126" s="39"/>
      <c r="R126" s="150"/>
      <c r="S126" s="39"/>
      <c r="T126" s="15" t="s">
        <v>58</v>
      </c>
      <c r="U126" s="15" t="s">
        <v>54</v>
      </c>
      <c r="V126" s="15" t="s">
        <v>55</v>
      </c>
      <c r="W126" s="40"/>
    </row>
    <row r="127" spans="2:23" ht="15" customHeight="1" x14ac:dyDescent="0.2">
      <c r="B127" s="20"/>
      <c r="C127" s="15"/>
      <c r="D127" s="38" t="s">
        <v>60</v>
      </c>
      <c r="E127" s="37"/>
      <c r="F127" s="37"/>
      <c r="G127" s="37" t="s">
        <v>58</v>
      </c>
      <c r="H127" s="37" t="s">
        <v>58</v>
      </c>
      <c r="I127" s="63"/>
      <c r="J127" s="15" t="s">
        <v>164</v>
      </c>
      <c r="K127" s="15" t="s">
        <v>48</v>
      </c>
      <c r="L127" s="38" t="s">
        <v>49</v>
      </c>
      <c r="M127" s="16">
        <v>0</v>
      </c>
      <c r="N127" s="79" t="s">
        <v>50</v>
      </c>
      <c r="O127" s="39"/>
      <c r="P127" s="39"/>
      <c r="Q127" s="39"/>
      <c r="R127" s="150"/>
      <c r="S127" s="39"/>
      <c r="T127" s="15" t="s">
        <v>58</v>
      </c>
      <c r="U127" s="15" t="s">
        <v>54</v>
      </c>
      <c r="V127" s="15" t="s">
        <v>55</v>
      </c>
      <c r="W127" s="40"/>
    </row>
    <row r="128" spans="2:23" ht="12.75" customHeight="1" x14ac:dyDescent="0.2">
      <c r="B128" s="20"/>
      <c r="C128" s="15"/>
      <c r="D128" s="15" t="s">
        <v>61</v>
      </c>
      <c r="E128" s="37"/>
      <c r="F128" s="37"/>
      <c r="G128" s="37" t="s">
        <v>58</v>
      </c>
      <c r="H128" s="37" t="s">
        <v>58</v>
      </c>
      <c r="I128" s="63"/>
      <c r="J128" s="15" t="s">
        <v>166</v>
      </c>
      <c r="K128" s="15" t="s">
        <v>48</v>
      </c>
      <c r="L128" s="38" t="s">
        <v>49</v>
      </c>
      <c r="M128" s="16">
        <v>0</v>
      </c>
      <c r="N128" s="79" t="s">
        <v>50</v>
      </c>
      <c r="O128" s="39"/>
      <c r="P128" s="39"/>
      <c r="Q128" s="39"/>
      <c r="R128" s="150"/>
      <c r="S128" s="39"/>
      <c r="T128" s="15" t="s">
        <v>58</v>
      </c>
      <c r="U128" s="15" t="s">
        <v>54</v>
      </c>
      <c r="V128" s="15" t="s">
        <v>55</v>
      </c>
      <c r="W128" s="40"/>
    </row>
    <row r="129" spans="2:23" x14ac:dyDescent="0.2">
      <c r="B129" s="20"/>
      <c r="C129" s="15"/>
      <c r="D129" s="15" t="s">
        <v>63</v>
      </c>
      <c r="E129" s="37"/>
      <c r="F129" s="37"/>
      <c r="G129" s="37" t="s">
        <v>58</v>
      </c>
      <c r="H129" s="37" t="s">
        <v>58</v>
      </c>
      <c r="I129" s="63"/>
      <c r="J129" s="15" t="s">
        <v>166</v>
      </c>
      <c r="K129" s="15" t="s">
        <v>48</v>
      </c>
      <c r="L129" s="38" t="s">
        <v>49</v>
      </c>
      <c r="M129" s="16">
        <v>0</v>
      </c>
      <c r="N129" s="79" t="s">
        <v>50</v>
      </c>
      <c r="O129" s="39"/>
      <c r="P129" s="39"/>
      <c r="Q129" s="39"/>
      <c r="R129" s="150"/>
      <c r="S129" s="39"/>
      <c r="T129" s="15" t="s">
        <v>58</v>
      </c>
      <c r="U129" s="15" t="s">
        <v>54</v>
      </c>
      <c r="V129" s="15" t="s">
        <v>55</v>
      </c>
      <c r="W129" s="40"/>
    </row>
    <row r="130" spans="2:23" x14ac:dyDescent="0.2">
      <c r="B130" s="20"/>
      <c r="C130" s="15"/>
      <c r="D130" s="15" t="s">
        <v>71</v>
      </c>
      <c r="E130" s="37"/>
      <c r="F130" s="37"/>
      <c r="G130" s="37" t="s">
        <v>58</v>
      </c>
      <c r="H130" s="37" t="s">
        <v>58</v>
      </c>
      <c r="I130" s="63"/>
      <c r="J130" s="15" t="s">
        <v>167</v>
      </c>
      <c r="K130" s="15" t="s">
        <v>73</v>
      </c>
      <c r="L130" s="38" t="s">
        <v>49</v>
      </c>
      <c r="M130" s="16">
        <v>0</v>
      </c>
      <c r="N130" s="79" t="s">
        <v>50</v>
      </c>
      <c r="O130" s="39"/>
      <c r="P130" s="39"/>
      <c r="Q130" s="39"/>
      <c r="R130" s="151"/>
      <c r="S130" s="39"/>
      <c r="T130" s="15" t="s">
        <v>58</v>
      </c>
      <c r="U130" s="15" t="s">
        <v>54</v>
      </c>
      <c r="V130" s="15" t="s">
        <v>55</v>
      </c>
      <c r="W130" s="40"/>
    </row>
    <row r="131" spans="2:23" ht="13.5" customHeight="1" x14ac:dyDescent="0.2">
      <c r="B131" s="20"/>
      <c r="C131" s="15"/>
      <c r="D131" s="38" t="s">
        <v>44</v>
      </c>
      <c r="E131" s="37"/>
      <c r="F131" s="37"/>
      <c r="G131" s="85">
        <v>46388</v>
      </c>
      <c r="H131" s="85">
        <v>46752</v>
      </c>
      <c r="I131" s="63"/>
      <c r="J131" s="15" t="s">
        <v>154</v>
      </c>
      <c r="K131" s="15" t="s">
        <v>48</v>
      </c>
      <c r="L131" s="38" t="s">
        <v>49</v>
      </c>
      <c r="M131" s="86">
        <f>366.45/365</f>
        <v>1.003972602739726</v>
      </c>
      <c r="N131" s="79" t="s">
        <v>50</v>
      </c>
      <c r="O131" s="39"/>
      <c r="P131" s="39"/>
      <c r="Q131" s="39" t="s">
        <v>160</v>
      </c>
      <c r="R131" s="165" t="s">
        <v>279</v>
      </c>
      <c r="S131" s="39"/>
      <c r="T131" s="15" t="s">
        <v>58</v>
      </c>
      <c r="U131" s="15" t="s">
        <v>54</v>
      </c>
      <c r="V131" s="15" t="s">
        <v>55</v>
      </c>
      <c r="W131" s="40"/>
    </row>
    <row r="132" spans="2:23" x14ac:dyDescent="0.2">
      <c r="B132" s="20"/>
      <c r="C132" s="15"/>
      <c r="D132" s="15" t="s">
        <v>57</v>
      </c>
      <c r="E132" s="37"/>
      <c r="F132" s="37"/>
      <c r="G132" s="37" t="s">
        <v>58</v>
      </c>
      <c r="H132" s="37" t="s">
        <v>58</v>
      </c>
      <c r="I132" s="63"/>
      <c r="J132" s="15" t="s">
        <v>162</v>
      </c>
      <c r="K132" s="15" t="s">
        <v>48</v>
      </c>
      <c r="L132" s="38" t="s">
        <v>49</v>
      </c>
      <c r="M132" s="16">
        <v>0</v>
      </c>
      <c r="N132" s="79" t="s">
        <v>50</v>
      </c>
      <c r="O132" s="39"/>
      <c r="P132" s="39"/>
      <c r="Q132" s="15"/>
      <c r="R132" s="150"/>
      <c r="S132" s="39"/>
      <c r="T132" s="15" t="s">
        <v>58</v>
      </c>
      <c r="U132" s="15" t="s">
        <v>54</v>
      </c>
      <c r="V132" s="15" t="s">
        <v>55</v>
      </c>
      <c r="W132" s="40"/>
    </row>
    <row r="133" spans="2:23" x14ac:dyDescent="0.2">
      <c r="B133" s="20"/>
      <c r="C133" s="15"/>
      <c r="D133" s="38" t="s">
        <v>60</v>
      </c>
      <c r="E133" s="37"/>
      <c r="F133" s="37"/>
      <c r="G133" s="37" t="s">
        <v>58</v>
      </c>
      <c r="H133" s="37" t="s">
        <v>58</v>
      </c>
      <c r="I133" s="15"/>
      <c r="J133" s="15" t="s">
        <v>154</v>
      </c>
      <c r="K133" s="15" t="s">
        <v>48</v>
      </c>
      <c r="L133" s="38" t="s">
        <v>49</v>
      </c>
      <c r="M133" s="16">
        <v>0</v>
      </c>
      <c r="N133" s="79" t="s">
        <v>50</v>
      </c>
      <c r="O133" s="39"/>
      <c r="P133" s="39"/>
      <c r="Q133" s="15"/>
      <c r="R133" s="150"/>
      <c r="S133" s="39"/>
      <c r="T133" s="15" t="s">
        <v>58</v>
      </c>
      <c r="U133" s="15" t="s">
        <v>54</v>
      </c>
      <c r="V133" s="15" t="s">
        <v>55</v>
      </c>
      <c r="W133" s="40"/>
    </row>
    <row r="134" spans="2:23" ht="12.75" customHeight="1" x14ac:dyDescent="0.2">
      <c r="B134" s="20"/>
      <c r="C134" s="15"/>
      <c r="D134" s="15" t="s">
        <v>61</v>
      </c>
      <c r="E134" s="37"/>
      <c r="F134" s="37"/>
      <c r="G134" s="37" t="s">
        <v>58</v>
      </c>
      <c r="H134" s="37" t="s">
        <v>58</v>
      </c>
      <c r="I134" s="63"/>
      <c r="J134" s="15" t="s">
        <v>126</v>
      </c>
      <c r="K134" s="15" t="s">
        <v>48</v>
      </c>
      <c r="L134" s="38" t="s">
        <v>49</v>
      </c>
      <c r="M134" s="16">
        <v>0</v>
      </c>
      <c r="N134" s="79" t="s">
        <v>50</v>
      </c>
      <c r="O134" s="39"/>
      <c r="P134" s="39"/>
      <c r="Q134" s="15"/>
      <c r="R134" s="150"/>
      <c r="S134" s="39"/>
      <c r="T134" s="15" t="s">
        <v>58</v>
      </c>
      <c r="U134" s="15" t="s">
        <v>54</v>
      </c>
      <c r="V134" s="15" t="s">
        <v>55</v>
      </c>
      <c r="W134" s="40"/>
    </row>
    <row r="135" spans="2:23" x14ac:dyDescent="0.2">
      <c r="B135" s="20"/>
      <c r="C135" s="15"/>
      <c r="D135" s="15" t="s">
        <v>63</v>
      </c>
      <c r="E135" s="37"/>
      <c r="F135" s="37"/>
      <c r="G135" s="37" t="s">
        <v>58</v>
      </c>
      <c r="H135" s="37" t="s">
        <v>58</v>
      </c>
      <c r="I135" s="63"/>
      <c r="J135" s="15" t="s">
        <v>126</v>
      </c>
      <c r="K135" s="15" t="s">
        <v>48</v>
      </c>
      <c r="L135" s="38" t="s">
        <v>49</v>
      </c>
      <c r="M135" s="16">
        <v>0</v>
      </c>
      <c r="N135" s="79" t="s">
        <v>50</v>
      </c>
      <c r="O135" s="39"/>
      <c r="P135" s="39"/>
      <c r="Q135" s="15"/>
      <c r="R135" s="150"/>
      <c r="S135" s="39"/>
      <c r="T135" s="15" t="s">
        <v>58</v>
      </c>
      <c r="U135" s="15" t="s">
        <v>54</v>
      </c>
      <c r="V135" s="15" t="s">
        <v>55</v>
      </c>
      <c r="W135" s="40"/>
    </row>
    <row r="136" spans="2:23" x14ac:dyDescent="0.2">
      <c r="B136" s="20"/>
      <c r="C136" s="15"/>
      <c r="D136" s="15" t="s">
        <v>71</v>
      </c>
      <c r="E136" s="37"/>
      <c r="F136" s="37"/>
      <c r="G136" s="37" t="s">
        <v>58</v>
      </c>
      <c r="H136" s="37" t="s">
        <v>58</v>
      </c>
      <c r="I136" s="15"/>
      <c r="J136" s="15" t="s">
        <v>163</v>
      </c>
      <c r="K136" s="15" t="s">
        <v>73</v>
      </c>
      <c r="L136" s="38" t="s">
        <v>49</v>
      </c>
      <c r="M136" s="16">
        <v>0</v>
      </c>
      <c r="N136" s="79" t="s">
        <v>50</v>
      </c>
      <c r="O136" s="39"/>
      <c r="P136" s="39"/>
      <c r="Q136" s="15"/>
      <c r="R136" s="151"/>
      <c r="S136" s="39"/>
      <c r="T136" s="15" t="s">
        <v>58</v>
      </c>
      <c r="U136" s="15" t="s">
        <v>54</v>
      </c>
      <c r="V136" s="15" t="s">
        <v>55</v>
      </c>
      <c r="W136" s="40"/>
    </row>
    <row r="137" spans="2:23" x14ac:dyDescent="0.2">
      <c r="B137" s="43"/>
      <c r="C137" s="44"/>
      <c r="D137" s="44" t="s">
        <v>74</v>
      </c>
      <c r="E137" s="45"/>
      <c r="F137" s="45"/>
      <c r="G137" s="45">
        <v>43831</v>
      </c>
      <c r="H137" s="45" t="s">
        <v>58</v>
      </c>
      <c r="I137" s="44"/>
      <c r="J137" s="47" t="s">
        <v>75</v>
      </c>
      <c r="K137" s="44"/>
      <c r="L137" s="44" t="s">
        <v>76</v>
      </c>
      <c r="M137" s="47"/>
      <c r="N137" s="48"/>
      <c r="O137" s="48" t="s">
        <v>168</v>
      </c>
      <c r="P137" s="48" t="s">
        <v>78</v>
      </c>
      <c r="Q137" s="44"/>
      <c r="R137" s="44"/>
      <c r="S137" s="152" t="s">
        <v>169</v>
      </c>
      <c r="T137" s="44" t="s">
        <v>58</v>
      </c>
      <c r="U137" s="44" t="s">
        <v>54</v>
      </c>
      <c r="V137" s="44" t="s">
        <v>79</v>
      </c>
      <c r="W137" s="49" t="s">
        <v>80</v>
      </c>
    </row>
    <row r="138" spans="2:23" x14ac:dyDescent="0.2">
      <c r="B138" s="43"/>
      <c r="C138" s="44"/>
      <c r="D138" s="44" t="s">
        <v>81</v>
      </c>
      <c r="E138" s="45"/>
      <c r="F138" s="45"/>
      <c r="G138" s="45" t="s">
        <v>58</v>
      </c>
      <c r="H138" s="45" t="s">
        <v>58</v>
      </c>
      <c r="I138" s="44"/>
      <c r="J138" s="47" t="s">
        <v>58</v>
      </c>
      <c r="K138" s="44"/>
      <c r="L138" s="44" t="s">
        <v>76</v>
      </c>
      <c r="M138" s="47"/>
      <c r="N138" s="48"/>
      <c r="O138" s="48" t="s">
        <v>168</v>
      </c>
      <c r="P138" s="48" t="s">
        <v>78</v>
      </c>
      <c r="Q138" s="44"/>
      <c r="R138" s="44"/>
      <c r="S138" s="153"/>
      <c r="T138" s="44" t="s">
        <v>58</v>
      </c>
      <c r="U138" s="44" t="s">
        <v>54</v>
      </c>
      <c r="V138" s="44" t="s">
        <v>79</v>
      </c>
      <c r="W138" s="49" t="s">
        <v>58</v>
      </c>
    </row>
    <row r="139" spans="2:23" x14ac:dyDescent="0.2">
      <c r="B139" s="43"/>
      <c r="C139" s="44"/>
      <c r="D139" s="44" t="s">
        <v>82</v>
      </c>
      <c r="E139" s="45"/>
      <c r="F139" s="45"/>
      <c r="G139" s="45" t="s">
        <v>58</v>
      </c>
      <c r="H139" s="45" t="s">
        <v>58</v>
      </c>
      <c r="I139" s="44"/>
      <c r="J139" s="47" t="s">
        <v>58</v>
      </c>
      <c r="K139" s="44"/>
      <c r="L139" s="44" t="s">
        <v>76</v>
      </c>
      <c r="M139" s="47"/>
      <c r="N139" s="48"/>
      <c r="O139" s="48" t="s">
        <v>170</v>
      </c>
      <c r="P139" s="48" t="s">
        <v>78</v>
      </c>
      <c r="Q139" s="44"/>
      <c r="R139" s="44"/>
      <c r="S139" s="153"/>
      <c r="T139" s="44" t="s">
        <v>58</v>
      </c>
      <c r="U139" s="44" t="s">
        <v>54</v>
      </c>
      <c r="V139" s="44" t="s">
        <v>79</v>
      </c>
      <c r="W139" s="49" t="s">
        <v>58</v>
      </c>
    </row>
    <row r="140" spans="2:23" x14ac:dyDescent="0.2">
      <c r="B140" s="43"/>
      <c r="C140" s="44"/>
      <c r="D140" s="44" t="s">
        <v>84</v>
      </c>
      <c r="E140" s="45"/>
      <c r="F140" s="45"/>
      <c r="G140" s="45" t="s">
        <v>58</v>
      </c>
      <c r="H140" s="45" t="s">
        <v>58</v>
      </c>
      <c r="I140" s="44"/>
      <c r="J140" s="47" t="s">
        <v>58</v>
      </c>
      <c r="K140" s="44"/>
      <c r="L140" s="44" t="s">
        <v>76</v>
      </c>
      <c r="M140" s="47"/>
      <c r="N140" s="48"/>
      <c r="O140" s="48" t="s">
        <v>168</v>
      </c>
      <c r="P140" s="48" t="s">
        <v>78</v>
      </c>
      <c r="Q140" s="44"/>
      <c r="R140" s="44"/>
      <c r="S140" s="153"/>
      <c r="T140" s="44" t="s">
        <v>58</v>
      </c>
      <c r="U140" s="44" t="s">
        <v>54</v>
      </c>
      <c r="V140" s="44" t="s">
        <v>79</v>
      </c>
      <c r="W140" s="49" t="s">
        <v>58</v>
      </c>
    </row>
    <row r="141" spans="2:23" ht="25.5" x14ac:dyDescent="0.2">
      <c r="B141" s="43"/>
      <c r="C141" s="44"/>
      <c r="D141" s="44" t="s">
        <v>85</v>
      </c>
      <c r="E141" s="45"/>
      <c r="F141" s="45"/>
      <c r="G141" s="45" t="s">
        <v>45</v>
      </c>
      <c r="H141" s="45" t="s">
        <v>58</v>
      </c>
      <c r="I141" s="44"/>
      <c r="J141" s="47" t="s">
        <v>58</v>
      </c>
      <c r="K141" s="44"/>
      <c r="L141" s="44" t="s">
        <v>76</v>
      </c>
      <c r="M141" s="47"/>
      <c r="N141" s="48"/>
      <c r="O141" s="48" t="s">
        <v>170</v>
      </c>
      <c r="P141" s="48" t="s">
        <v>78</v>
      </c>
      <c r="Q141" s="44"/>
      <c r="R141" s="44"/>
      <c r="S141" s="153"/>
      <c r="T141" s="44" t="s">
        <v>58</v>
      </c>
      <c r="U141" s="44" t="s">
        <v>54</v>
      </c>
      <c r="V141" s="44" t="s">
        <v>79</v>
      </c>
      <c r="W141" s="71" t="s">
        <v>171</v>
      </c>
    </row>
    <row r="142" spans="2:23" x14ac:dyDescent="0.2">
      <c r="B142" s="43"/>
      <c r="C142" s="44"/>
      <c r="D142" s="44" t="s">
        <v>87</v>
      </c>
      <c r="E142" s="45"/>
      <c r="F142" s="45"/>
      <c r="G142" s="45" t="s">
        <v>58</v>
      </c>
      <c r="H142" s="45" t="s">
        <v>58</v>
      </c>
      <c r="I142" s="44"/>
      <c r="J142" s="47" t="s">
        <v>58</v>
      </c>
      <c r="K142" s="44"/>
      <c r="L142" s="44" t="s">
        <v>76</v>
      </c>
      <c r="M142" s="47"/>
      <c r="N142" s="48"/>
      <c r="O142" s="48" t="s">
        <v>170</v>
      </c>
      <c r="P142" s="48" t="s">
        <v>78</v>
      </c>
      <c r="Q142" s="44"/>
      <c r="R142" s="44"/>
      <c r="S142" s="153"/>
      <c r="T142" s="44" t="s">
        <v>58</v>
      </c>
      <c r="U142" s="44" t="s">
        <v>54</v>
      </c>
      <c r="V142" s="44" t="s">
        <v>79</v>
      </c>
      <c r="W142" s="49" t="s">
        <v>58</v>
      </c>
    </row>
    <row r="143" spans="2:23" ht="38.25" x14ac:dyDescent="0.2">
      <c r="B143" s="43"/>
      <c r="C143" s="44"/>
      <c r="D143" s="44" t="s">
        <v>88</v>
      </c>
      <c r="E143" s="45"/>
      <c r="F143" s="45"/>
      <c r="G143" s="45" t="s">
        <v>45</v>
      </c>
      <c r="H143" s="45" t="s">
        <v>58</v>
      </c>
      <c r="I143" s="44"/>
      <c r="J143" s="47" t="s">
        <v>58</v>
      </c>
      <c r="K143" s="44"/>
      <c r="L143" s="44" t="s">
        <v>76</v>
      </c>
      <c r="M143" s="47"/>
      <c r="N143" s="48"/>
      <c r="O143" s="48" t="s">
        <v>172</v>
      </c>
      <c r="P143" s="48" t="s">
        <v>78</v>
      </c>
      <c r="Q143" s="44"/>
      <c r="R143" s="44"/>
      <c r="S143" s="153"/>
      <c r="T143" s="44" t="s">
        <v>58</v>
      </c>
      <c r="U143" s="44" t="s">
        <v>54</v>
      </c>
      <c r="V143" s="44" t="s">
        <v>91</v>
      </c>
      <c r="W143" s="71" t="s">
        <v>173</v>
      </c>
    </row>
    <row r="144" spans="2:23" x14ac:dyDescent="0.2">
      <c r="B144" s="43"/>
      <c r="C144" s="44"/>
      <c r="D144" s="44" t="s">
        <v>93</v>
      </c>
      <c r="E144" s="45"/>
      <c r="F144" s="45"/>
      <c r="G144" s="45">
        <v>43831</v>
      </c>
      <c r="H144" s="45" t="s">
        <v>58</v>
      </c>
      <c r="I144" s="44"/>
      <c r="J144" s="47" t="s">
        <v>58</v>
      </c>
      <c r="K144" s="44"/>
      <c r="L144" s="44" t="s">
        <v>76</v>
      </c>
      <c r="M144" s="47"/>
      <c r="N144" s="48"/>
      <c r="O144" s="48" t="s">
        <v>174</v>
      </c>
      <c r="P144" s="48" t="s">
        <v>78</v>
      </c>
      <c r="Q144" s="44"/>
      <c r="R144" s="44"/>
      <c r="S144" s="153"/>
      <c r="T144" s="44" t="s">
        <v>58</v>
      </c>
      <c r="U144" s="44" t="s">
        <v>54</v>
      </c>
      <c r="V144" s="44" t="s">
        <v>91</v>
      </c>
      <c r="W144" s="49"/>
    </row>
    <row r="145" spans="2:23" x14ac:dyDescent="0.2">
      <c r="B145" s="43"/>
      <c r="C145" s="44"/>
      <c r="D145" s="44" t="s">
        <v>95</v>
      </c>
      <c r="E145" s="45"/>
      <c r="F145" s="45"/>
      <c r="G145" s="45" t="s">
        <v>45</v>
      </c>
      <c r="H145" s="45" t="s">
        <v>58</v>
      </c>
      <c r="I145" s="44"/>
      <c r="J145" s="47" t="s">
        <v>58</v>
      </c>
      <c r="K145" s="44"/>
      <c r="L145" s="44" t="s">
        <v>76</v>
      </c>
      <c r="M145" s="47"/>
      <c r="N145" s="48"/>
      <c r="O145" s="48" t="s">
        <v>175</v>
      </c>
      <c r="P145" s="48" t="s">
        <v>78</v>
      </c>
      <c r="Q145" s="44"/>
      <c r="R145" s="44"/>
      <c r="S145" s="153"/>
      <c r="T145" s="44" t="s">
        <v>58</v>
      </c>
      <c r="U145" s="44" t="s">
        <v>54</v>
      </c>
      <c r="V145" s="44" t="s">
        <v>91</v>
      </c>
      <c r="W145" s="49" t="s">
        <v>176</v>
      </c>
    </row>
    <row r="146" spans="2:23" ht="15" customHeight="1" x14ac:dyDescent="0.2">
      <c r="B146" s="43"/>
      <c r="C146" s="44"/>
      <c r="D146" s="44" t="s">
        <v>97</v>
      </c>
      <c r="E146" s="45"/>
      <c r="F146" s="45"/>
      <c r="G146" s="45">
        <v>43831</v>
      </c>
      <c r="H146" s="45" t="s">
        <v>58</v>
      </c>
      <c r="I146" s="44"/>
      <c r="J146" s="47" t="s">
        <v>58</v>
      </c>
      <c r="K146" s="44"/>
      <c r="L146" s="44" t="s">
        <v>76</v>
      </c>
      <c r="M146" s="47"/>
      <c r="N146" s="48"/>
      <c r="O146" s="48" t="s">
        <v>177</v>
      </c>
      <c r="P146" s="48" t="s">
        <v>78</v>
      </c>
      <c r="Q146" s="44"/>
      <c r="R146" s="44"/>
      <c r="S146" s="153"/>
      <c r="T146" s="44" t="s">
        <v>58</v>
      </c>
      <c r="U146" s="44" t="s">
        <v>54</v>
      </c>
      <c r="V146" s="44" t="s">
        <v>91</v>
      </c>
      <c r="W146" s="49"/>
    </row>
    <row r="147" spans="2:23" x14ac:dyDescent="0.2">
      <c r="B147" s="43"/>
      <c r="C147" s="44"/>
      <c r="D147" s="44" t="s">
        <v>99</v>
      </c>
      <c r="E147" s="45"/>
      <c r="F147" s="45"/>
      <c r="G147" s="45" t="s">
        <v>58</v>
      </c>
      <c r="H147" s="45" t="s">
        <v>58</v>
      </c>
      <c r="I147" s="44"/>
      <c r="J147" s="47" t="s">
        <v>58</v>
      </c>
      <c r="K147" s="44"/>
      <c r="L147" s="44" t="s">
        <v>76</v>
      </c>
      <c r="M147" s="47"/>
      <c r="N147" s="48"/>
      <c r="O147" s="48" t="s">
        <v>178</v>
      </c>
      <c r="P147" s="48" t="s">
        <v>78</v>
      </c>
      <c r="Q147" s="44"/>
      <c r="R147" s="44"/>
      <c r="S147" s="153"/>
      <c r="T147" s="44" t="s">
        <v>58</v>
      </c>
      <c r="U147" s="44" t="s">
        <v>54</v>
      </c>
      <c r="V147" s="44" t="s">
        <v>91</v>
      </c>
      <c r="W147" s="49"/>
    </row>
    <row r="148" spans="2:23" ht="12.75" customHeight="1" thickBot="1" x14ac:dyDescent="0.25">
      <c r="B148" s="50"/>
      <c r="C148" s="51"/>
      <c r="D148" s="51" t="s">
        <v>100</v>
      </c>
      <c r="E148" s="52"/>
      <c r="F148" s="52"/>
      <c r="G148" s="52" t="s">
        <v>58</v>
      </c>
      <c r="H148" s="52" t="s">
        <v>58</v>
      </c>
      <c r="I148" s="51"/>
      <c r="J148" s="53" t="s">
        <v>58</v>
      </c>
      <c r="K148" s="51"/>
      <c r="L148" s="51" t="s">
        <v>76</v>
      </c>
      <c r="M148" s="53"/>
      <c r="N148" s="54"/>
      <c r="O148" s="54" t="s">
        <v>178</v>
      </c>
      <c r="P148" s="54" t="s">
        <v>78</v>
      </c>
      <c r="Q148" s="51"/>
      <c r="R148" s="51"/>
      <c r="S148" s="154"/>
      <c r="T148" s="51" t="s">
        <v>58</v>
      </c>
      <c r="U148" s="51" t="s">
        <v>54</v>
      </c>
      <c r="V148" s="51" t="s">
        <v>91</v>
      </c>
      <c r="W148" s="55"/>
    </row>
    <row r="149" spans="2:23" x14ac:dyDescent="0.2">
      <c r="B149" s="31" t="s">
        <v>43</v>
      </c>
      <c r="C149" s="74" t="s">
        <v>185</v>
      </c>
      <c r="D149" s="32" t="s">
        <v>60</v>
      </c>
      <c r="E149" s="33">
        <v>43733</v>
      </c>
      <c r="F149" s="33">
        <v>43810</v>
      </c>
      <c r="G149" s="33" t="s">
        <v>180</v>
      </c>
      <c r="H149" s="33">
        <v>45565</v>
      </c>
      <c r="I149" s="32" t="s">
        <v>46</v>
      </c>
      <c r="J149" s="56">
        <v>0</v>
      </c>
      <c r="K149" s="32" t="s">
        <v>48</v>
      </c>
      <c r="L149" s="32" t="s">
        <v>49</v>
      </c>
      <c r="M149" s="56">
        <v>0</v>
      </c>
      <c r="N149" s="35" t="s">
        <v>50</v>
      </c>
      <c r="O149" s="57"/>
      <c r="P149" s="35"/>
      <c r="Q149" s="114" t="s">
        <v>181</v>
      </c>
      <c r="R149" s="102" t="s">
        <v>156</v>
      </c>
      <c r="S149" s="32"/>
      <c r="T149" s="32" t="s">
        <v>53</v>
      </c>
      <c r="U149" s="32" t="s">
        <v>54</v>
      </c>
      <c r="V149" s="32" t="s">
        <v>55</v>
      </c>
      <c r="W149" s="36" t="s">
        <v>182</v>
      </c>
    </row>
    <row r="150" spans="2:23" x14ac:dyDescent="0.2">
      <c r="B150" s="20"/>
      <c r="C150" s="15"/>
      <c r="D150" s="15" t="s">
        <v>61</v>
      </c>
      <c r="E150" s="37"/>
      <c r="F150" s="37"/>
      <c r="G150" s="37">
        <v>43739</v>
      </c>
      <c r="H150" s="37" t="s">
        <v>58</v>
      </c>
      <c r="I150" s="15"/>
      <c r="J150" s="16">
        <f>J149/4</f>
        <v>0</v>
      </c>
      <c r="K150" s="15" t="s">
        <v>48</v>
      </c>
      <c r="L150" s="15" t="s">
        <v>49</v>
      </c>
      <c r="M150" s="16">
        <v>0</v>
      </c>
      <c r="N150" s="39" t="s">
        <v>50</v>
      </c>
      <c r="O150" s="19"/>
      <c r="P150" s="39"/>
      <c r="Q150" s="88"/>
      <c r="R150" s="87"/>
      <c r="S150" s="15"/>
      <c r="T150" s="15" t="s">
        <v>58</v>
      </c>
      <c r="U150" s="15" t="s">
        <v>54</v>
      </c>
      <c r="V150" s="15" t="s">
        <v>55</v>
      </c>
      <c r="W150" s="40"/>
    </row>
    <row r="151" spans="2:23" x14ac:dyDescent="0.2">
      <c r="B151" s="20"/>
      <c r="C151" s="15"/>
      <c r="D151" s="15" t="s">
        <v>44</v>
      </c>
      <c r="E151" s="37"/>
      <c r="F151" s="37"/>
      <c r="G151" s="37" t="s">
        <v>58</v>
      </c>
      <c r="H151" s="37" t="s">
        <v>58</v>
      </c>
      <c r="I151" s="15"/>
      <c r="J151" s="16">
        <f>J149</f>
        <v>0</v>
      </c>
      <c r="K151" s="15" t="s">
        <v>48</v>
      </c>
      <c r="L151" s="15" t="s">
        <v>49</v>
      </c>
      <c r="M151" s="16">
        <v>0</v>
      </c>
      <c r="N151" s="39" t="s">
        <v>50</v>
      </c>
      <c r="O151" s="19"/>
      <c r="P151" s="39"/>
      <c r="Q151" s="88"/>
      <c r="R151" s="87"/>
      <c r="S151" s="15"/>
      <c r="T151" s="15" t="s">
        <v>58</v>
      </c>
      <c r="U151" s="15" t="s">
        <v>54</v>
      </c>
      <c r="V151" s="15" t="s">
        <v>55</v>
      </c>
      <c r="W151" s="40"/>
    </row>
    <row r="152" spans="2:23" x14ac:dyDescent="0.2">
      <c r="B152" s="20"/>
      <c r="C152" s="15"/>
      <c r="D152" s="15" t="s">
        <v>63</v>
      </c>
      <c r="E152" s="37"/>
      <c r="F152" s="37"/>
      <c r="G152" s="37" t="s">
        <v>58</v>
      </c>
      <c r="H152" s="37" t="s">
        <v>58</v>
      </c>
      <c r="I152" s="15"/>
      <c r="J152" s="16">
        <f>J150</f>
        <v>0</v>
      </c>
      <c r="K152" s="15" t="s">
        <v>48</v>
      </c>
      <c r="L152" s="15" t="s">
        <v>49</v>
      </c>
      <c r="M152" s="16">
        <v>0</v>
      </c>
      <c r="N152" s="39" t="s">
        <v>50</v>
      </c>
      <c r="O152" s="19"/>
      <c r="P152" s="39"/>
      <c r="Q152" s="88"/>
      <c r="R152" s="87"/>
      <c r="S152" s="15"/>
      <c r="T152" s="15" t="s">
        <v>58</v>
      </c>
      <c r="U152" s="15" t="s">
        <v>54</v>
      </c>
      <c r="V152" s="15" t="s">
        <v>55</v>
      </c>
      <c r="W152" s="40"/>
    </row>
    <row r="153" spans="2:23" ht="12.75" customHeight="1" x14ac:dyDescent="0.2">
      <c r="B153" s="20"/>
      <c r="C153" s="15"/>
      <c r="D153" s="15" t="s">
        <v>110</v>
      </c>
      <c r="E153" s="37"/>
      <c r="F153" s="62"/>
      <c r="G153" s="37" t="s">
        <v>180</v>
      </c>
      <c r="H153" s="37" t="s">
        <v>58</v>
      </c>
      <c r="I153" s="15"/>
      <c r="J153" s="16">
        <f>J152*2</f>
        <v>0</v>
      </c>
      <c r="K153" s="15" t="s">
        <v>48</v>
      </c>
      <c r="L153" s="15" t="s">
        <v>49</v>
      </c>
      <c r="M153" s="16">
        <v>0</v>
      </c>
      <c r="N153" s="39" t="s">
        <v>50</v>
      </c>
      <c r="O153" s="19"/>
      <c r="P153" s="39"/>
      <c r="Q153" s="88"/>
      <c r="R153" s="87"/>
      <c r="S153" s="63"/>
      <c r="T153" s="15" t="s">
        <v>58</v>
      </c>
      <c r="U153" s="15" t="s">
        <v>54</v>
      </c>
      <c r="V153" s="15" t="s">
        <v>55</v>
      </c>
      <c r="W153" s="40" t="s">
        <v>183</v>
      </c>
    </row>
    <row r="154" spans="2:23" x14ac:dyDescent="0.2">
      <c r="B154" s="20"/>
      <c r="C154" s="15"/>
      <c r="D154" s="15" t="s">
        <v>184</v>
      </c>
      <c r="E154" s="37"/>
      <c r="F154" s="62"/>
      <c r="G154" s="37">
        <v>43739</v>
      </c>
      <c r="H154" s="37" t="s">
        <v>58</v>
      </c>
      <c r="I154" s="15"/>
      <c r="J154" s="16">
        <v>0</v>
      </c>
      <c r="K154" s="15" t="s">
        <v>48</v>
      </c>
      <c r="L154" s="15" t="s">
        <v>49</v>
      </c>
      <c r="M154" s="16">
        <v>0</v>
      </c>
      <c r="N154" s="39" t="s">
        <v>50</v>
      </c>
      <c r="O154" s="19"/>
      <c r="P154" s="39"/>
      <c r="Q154" s="88"/>
      <c r="R154" s="87"/>
      <c r="S154" s="63"/>
      <c r="T154" s="15" t="s">
        <v>58</v>
      </c>
      <c r="U154" s="15" t="s">
        <v>54</v>
      </c>
      <c r="V154" s="15" t="s">
        <v>55</v>
      </c>
      <c r="W154" s="40"/>
    </row>
    <row r="155" spans="2:23" x14ac:dyDescent="0.2">
      <c r="B155" s="20"/>
      <c r="C155" s="15"/>
      <c r="D155" s="15" t="s">
        <v>71</v>
      </c>
      <c r="E155" s="37"/>
      <c r="F155" s="37"/>
      <c r="G155" s="85">
        <v>45108</v>
      </c>
      <c r="H155" s="37">
        <v>45351</v>
      </c>
      <c r="I155" s="15"/>
      <c r="J155" s="16">
        <v>2000000</v>
      </c>
      <c r="K155" s="15" t="s">
        <v>73</v>
      </c>
      <c r="L155" s="15" t="s">
        <v>49</v>
      </c>
      <c r="M155" s="16">
        <v>0</v>
      </c>
      <c r="N155" s="39" t="s">
        <v>50</v>
      </c>
      <c r="O155" s="19"/>
      <c r="P155" s="19"/>
      <c r="Q155" s="19"/>
      <c r="R155" s="19"/>
      <c r="S155" s="63"/>
      <c r="T155" s="15" t="s">
        <v>58</v>
      </c>
      <c r="U155" s="15" t="s">
        <v>54</v>
      </c>
      <c r="V155" s="15" t="s">
        <v>55</v>
      </c>
      <c r="W155" s="40"/>
    </row>
    <row r="156" spans="2:23" x14ac:dyDescent="0.2">
      <c r="B156" s="20"/>
      <c r="C156" s="15"/>
      <c r="D156" s="15" t="s">
        <v>71</v>
      </c>
      <c r="E156" s="37"/>
      <c r="F156" s="37"/>
      <c r="G156" s="85">
        <v>45352</v>
      </c>
      <c r="H156" s="37">
        <v>45473</v>
      </c>
      <c r="I156" s="15"/>
      <c r="J156" s="16">
        <v>0</v>
      </c>
      <c r="K156" s="15" t="s">
        <v>73</v>
      </c>
      <c r="L156" s="15" t="s">
        <v>49</v>
      </c>
      <c r="M156" s="16">
        <v>0</v>
      </c>
      <c r="N156" s="39" t="s">
        <v>50</v>
      </c>
      <c r="O156" s="19"/>
      <c r="P156" s="19"/>
      <c r="Q156" s="19"/>
      <c r="R156" s="19"/>
      <c r="S156" s="63"/>
      <c r="T156" s="15" t="s">
        <v>58</v>
      </c>
      <c r="U156" s="15" t="s">
        <v>54</v>
      </c>
      <c r="V156" s="15" t="s">
        <v>55</v>
      </c>
      <c r="W156" s="40"/>
    </row>
    <row r="157" spans="2:23" x14ac:dyDescent="0.2">
      <c r="B157" s="20"/>
      <c r="C157" s="15"/>
      <c r="D157" s="15" t="s">
        <v>71</v>
      </c>
      <c r="E157" s="37"/>
      <c r="F157" s="37"/>
      <c r="G157" s="85">
        <v>45474</v>
      </c>
      <c r="H157" s="37">
        <v>45565</v>
      </c>
      <c r="I157" s="15"/>
      <c r="J157" s="16">
        <v>2000000</v>
      </c>
      <c r="K157" s="15" t="s">
        <v>73</v>
      </c>
      <c r="L157" s="15" t="s">
        <v>49</v>
      </c>
      <c r="M157" s="16">
        <v>0</v>
      </c>
      <c r="N157" s="39" t="s">
        <v>50</v>
      </c>
      <c r="O157" s="19"/>
      <c r="P157" s="19"/>
      <c r="Q157" s="19"/>
      <c r="R157" s="19"/>
      <c r="S157" s="63"/>
      <c r="T157" s="15" t="s">
        <v>58</v>
      </c>
      <c r="U157" s="15" t="s">
        <v>54</v>
      </c>
      <c r="V157" s="15" t="s">
        <v>55</v>
      </c>
      <c r="W157" s="40"/>
    </row>
    <row r="158" spans="2:23" x14ac:dyDescent="0.2">
      <c r="B158" s="43"/>
      <c r="C158" s="44"/>
      <c r="D158" s="44" t="s">
        <v>74</v>
      </c>
      <c r="E158" s="45"/>
      <c r="F158" s="45"/>
      <c r="G158" s="45">
        <v>43739</v>
      </c>
      <c r="H158" s="45" t="s">
        <v>58</v>
      </c>
      <c r="I158" s="44"/>
      <c r="J158" s="47" t="s">
        <v>75</v>
      </c>
      <c r="K158" s="44"/>
      <c r="L158" s="44" t="s">
        <v>76</v>
      </c>
      <c r="M158" s="44"/>
      <c r="N158" s="48"/>
      <c r="O158" s="65">
        <v>8.2000000000000003E-2</v>
      </c>
      <c r="P158" s="48" t="s">
        <v>78</v>
      </c>
      <c r="Q158" s="44"/>
      <c r="R158" s="69"/>
      <c r="S158" s="152" t="s">
        <v>161</v>
      </c>
      <c r="T158" s="44" t="s">
        <v>58</v>
      </c>
      <c r="U158" s="44" t="s">
        <v>54</v>
      </c>
      <c r="V158" s="44" t="s">
        <v>79</v>
      </c>
      <c r="W158" s="49" t="s">
        <v>80</v>
      </c>
    </row>
    <row r="159" spans="2:23" x14ac:dyDescent="0.2">
      <c r="B159" s="43"/>
      <c r="C159" s="44"/>
      <c r="D159" s="44" t="s">
        <v>81</v>
      </c>
      <c r="E159" s="45"/>
      <c r="F159" s="45"/>
      <c r="G159" s="45" t="s">
        <v>58</v>
      </c>
      <c r="H159" s="45" t="s">
        <v>58</v>
      </c>
      <c r="I159" s="44"/>
      <c r="J159" s="47" t="s">
        <v>58</v>
      </c>
      <c r="K159" s="44"/>
      <c r="L159" s="44" t="s">
        <v>76</v>
      </c>
      <c r="M159" s="44"/>
      <c r="N159" s="48"/>
      <c r="O159" s="65">
        <v>8.2000000000000003E-2</v>
      </c>
      <c r="P159" s="48" t="s">
        <v>78</v>
      </c>
      <c r="Q159" s="44"/>
      <c r="R159" s="69"/>
      <c r="S159" s="153"/>
      <c r="T159" s="44" t="s">
        <v>58</v>
      </c>
      <c r="U159" s="44" t="s">
        <v>54</v>
      </c>
      <c r="V159" s="44" t="s">
        <v>79</v>
      </c>
      <c r="W159" s="49" t="s">
        <v>58</v>
      </c>
    </row>
    <row r="160" spans="2:23" x14ac:dyDescent="0.2">
      <c r="B160" s="43"/>
      <c r="C160" s="44"/>
      <c r="D160" s="44" t="s">
        <v>82</v>
      </c>
      <c r="E160" s="45"/>
      <c r="F160" s="45"/>
      <c r="G160" s="45" t="s">
        <v>58</v>
      </c>
      <c r="H160" s="45" t="s">
        <v>58</v>
      </c>
      <c r="I160" s="44"/>
      <c r="J160" s="47" t="s">
        <v>58</v>
      </c>
      <c r="K160" s="44"/>
      <c r="L160" s="44" t="s">
        <v>76</v>
      </c>
      <c r="M160" s="44"/>
      <c r="N160" s="48"/>
      <c r="O160" s="65">
        <v>4.1000000000000002E-2</v>
      </c>
      <c r="P160" s="48" t="s">
        <v>78</v>
      </c>
      <c r="Q160" s="44"/>
      <c r="R160" s="69"/>
      <c r="S160" s="153"/>
      <c r="T160" s="44" t="s">
        <v>58</v>
      </c>
      <c r="U160" s="44" t="s">
        <v>54</v>
      </c>
      <c r="V160" s="44" t="s">
        <v>79</v>
      </c>
      <c r="W160" s="49" t="s">
        <v>58</v>
      </c>
    </row>
    <row r="161" spans="2:23" x14ac:dyDescent="0.2">
      <c r="B161" s="43"/>
      <c r="C161" s="44"/>
      <c r="D161" s="44" t="s">
        <v>84</v>
      </c>
      <c r="E161" s="45"/>
      <c r="F161" s="45"/>
      <c r="G161" s="45" t="s">
        <v>58</v>
      </c>
      <c r="H161" s="45" t="s">
        <v>58</v>
      </c>
      <c r="I161" s="44"/>
      <c r="J161" s="47" t="s">
        <v>58</v>
      </c>
      <c r="K161" s="44"/>
      <c r="L161" s="44" t="s">
        <v>76</v>
      </c>
      <c r="M161" s="44"/>
      <c r="N161" s="48"/>
      <c r="O161" s="65">
        <v>8.2000000000000003E-2</v>
      </c>
      <c r="P161" s="48" t="s">
        <v>78</v>
      </c>
      <c r="Q161" s="44"/>
      <c r="R161" s="69"/>
      <c r="S161" s="153"/>
      <c r="T161" s="44" t="s">
        <v>58</v>
      </c>
      <c r="U161" s="44" t="s">
        <v>54</v>
      </c>
      <c r="V161" s="44" t="s">
        <v>79</v>
      </c>
      <c r="W161" s="49" t="s">
        <v>58</v>
      </c>
    </row>
    <row r="162" spans="2:23" x14ac:dyDescent="0.2">
      <c r="B162" s="43"/>
      <c r="C162" s="44"/>
      <c r="D162" s="44" t="s">
        <v>85</v>
      </c>
      <c r="E162" s="45"/>
      <c r="F162" s="45"/>
      <c r="G162" s="45" t="s">
        <v>58</v>
      </c>
      <c r="H162" s="45" t="s">
        <v>58</v>
      </c>
      <c r="I162" s="44"/>
      <c r="J162" s="47" t="s">
        <v>58</v>
      </c>
      <c r="K162" s="44"/>
      <c r="L162" s="44" t="s">
        <v>76</v>
      </c>
      <c r="M162" s="44"/>
      <c r="N162" s="48"/>
      <c r="O162" s="65">
        <v>1.41E-2</v>
      </c>
      <c r="P162" s="48" t="s">
        <v>78</v>
      </c>
      <c r="Q162" s="44"/>
      <c r="R162" s="69"/>
      <c r="S162" s="153"/>
      <c r="T162" s="44" t="s">
        <v>58</v>
      </c>
      <c r="U162" s="44" t="s">
        <v>54</v>
      </c>
      <c r="V162" s="44" t="s">
        <v>79</v>
      </c>
      <c r="W162" s="49" t="s">
        <v>58</v>
      </c>
    </row>
    <row r="163" spans="2:23" x14ac:dyDescent="0.2">
      <c r="B163" s="43"/>
      <c r="C163" s="44"/>
      <c r="D163" s="44" t="s">
        <v>87</v>
      </c>
      <c r="E163" s="45"/>
      <c r="F163" s="45"/>
      <c r="G163" s="45" t="s">
        <v>58</v>
      </c>
      <c r="H163" s="45" t="s">
        <v>58</v>
      </c>
      <c r="I163" s="44"/>
      <c r="J163" s="47" t="s">
        <v>58</v>
      </c>
      <c r="K163" s="44"/>
      <c r="L163" s="44" t="s">
        <v>76</v>
      </c>
      <c r="M163" s="44"/>
      <c r="N163" s="48"/>
      <c r="O163" s="65">
        <v>1.41E-2</v>
      </c>
      <c r="P163" s="48" t="s">
        <v>78</v>
      </c>
      <c r="Q163" s="44"/>
      <c r="R163" s="69"/>
      <c r="S163" s="153"/>
      <c r="T163" s="44" t="s">
        <v>58</v>
      </c>
      <c r="U163" s="44" t="s">
        <v>54</v>
      </c>
      <c r="V163" s="44" t="s">
        <v>79</v>
      </c>
      <c r="W163" s="49" t="s">
        <v>58</v>
      </c>
    </row>
    <row r="164" spans="2:23" x14ac:dyDescent="0.2">
      <c r="B164" s="43"/>
      <c r="C164" s="44"/>
      <c r="D164" s="44" t="s">
        <v>88</v>
      </c>
      <c r="E164" s="45"/>
      <c r="F164" s="45"/>
      <c r="G164" s="45" t="s">
        <v>58</v>
      </c>
      <c r="H164" s="45" t="s">
        <v>58</v>
      </c>
      <c r="I164" s="44"/>
      <c r="J164" s="47" t="s">
        <v>58</v>
      </c>
      <c r="K164" s="44"/>
      <c r="L164" s="44" t="s">
        <v>76</v>
      </c>
      <c r="M164" s="44"/>
      <c r="N164" s="48"/>
      <c r="O164" s="65">
        <v>0.85</v>
      </c>
      <c r="P164" s="48" t="s">
        <v>78</v>
      </c>
      <c r="Q164" s="44"/>
      <c r="R164" s="69"/>
      <c r="S164" s="153"/>
      <c r="T164" s="44" t="s">
        <v>58</v>
      </c>
      <c r="U164" s="44" t="s">
        <v>54</v>
      </c>
      <c r="V164" s="44" t="s">
        <v>91</v>
      </c>
      <c r="W164" s="49"/>
    </row>
    <row r="165" spans="2:23" ht="15" customHeight="1" x14ac:dyDescent="0.2">
      <c r="B165" s="43"/>
      <c r="C165" s="44"/>
      <c r="D165" s="44" t="s">
        <v>93</v>
      </c>
      <c r="E165" s="45"/>
      <c r="F165" s="45"/>
      <c r="G165" s="45" t="s">
        <v>58</v>
      </c>
      <c r="H165" s="45" t="s">
        <v>58</v>
      </c>
      <c r="I165" s="44"/>
      <c r="J165" s="44" t="s">
        <v>58</v>
      </c>
      <c r="K165" s="44"/>
      <c r="L165" s="44" t="s">
        <v>76</v>
      </c>
      <c r="M165" s="44"/>
      <c r="N165" s="48"/>
      <c r="O165" s="65">
        <v>0.85</v>
      </c>
      <c r="P165" s="48" t="s">
        <v>78</v>
      </c>
      <c r="Q165" s="44"/>
      <c r="R165" s="69"/>
      <c r="S165" s="153"/>
      <c r="T165" s="44" t="s">
        <v>58</v>
      </c>
      <c r="U165" s="44" t="s">
        <v>54</v>
      </c>
      <c r="V165" s="44" t="s">
        <v>91</v>
      </c>
      <c r="W165" s="49"/>
    </row>
    <row r="166" spans="2:23" x14ac:dyDescent="0.2">
      <c r="B166" s="43"/>
      <c r="C166" s="44"/>
      <c r="D166" s="44" t="s">
        <v>95</v>
      </c>
      <c r="E166" s="45"/>
      <c r="F166" s="45"/>
      <c r="G166" s="45" t="s">
        <v>58</v>
      </c>
      <c r="H166" s="45" t="s">
        <v>58</v>
      </c>
      <c r="I166" s="44"/>
      <c r="J166" s="44" t="s">
        <v>58</v>
      </c>
      <c r="K166" s="44"/>
      <c r="L166" s="44" t="s">
        <v>76</v>
      </c>
      <c r="M166" s="44"/>
      <c r="N166" s="48"/>
      <c r="O166" s="65">
        <v>1.66</v>
      </c>
      <c r="P166" s="48" t="s">
        <v>78</v>
      </c>
      <c r="Q166" s="44"/>
      <c r="R166" s="69"/>
      <c r="S166" s="153"/>
      <c r="T166" s="44" t="s">
        <v>58</v>
      </c>
      <c r="U166" s="44" t="s">
        <v>54</v>
      </c>
      <c r="V166" s="44" t="s">
        <v>91</v>
      </c>
      <c r="W166" s="49"/>
    </row>
    <row r="167" spans="2:23" ht="12.75" customHeight="1" x14ac:dyDescent="0.2">
      <c r="B167" s="43"/>
      <c r="C167" s="44"/>
      <c r="D167" s="44" t="s">
        <v>97</v>
      </c>
      <c r="E167" s="45"/>
      <c r="F167" s="45"/>
      <c r="G167" s="45" t="s">
        <v>58</v>
      </c>
      <c r="H167" s="45" t="s">
        <v>58</v>
      </c>
      <c r="I167" s="44"/>
      <c r="J167" s="44" t="s">
        <v>58</v>
      </c>
      <c r="K167" s="44"/>
      <c r="L167" s="44" t="s">
        <v>76</v>
      </c>
      <c r="M167" s="44"/>
      <c r="N167" s="48"/>
      <c r="O167" s="65">
        <v>3.74</v>
      </c>
      <c r="P167" s="48" t="s">
        <v>78</v>
      </c>
      <c r="Q167" s="44"/>
      <c r="R167" s="69"/>
      <c r="S167" s="153"/>
      <c r="T167" s="44" t="s">
        <v>58</v>
      </c>
      <c r="U167" s="44" t="s">
        <v>54</v>
      </c>
      <c r="V167" s="44" t="s">
        <v>91</v>
      </c>
      <c r="W167" s="49"/>
    </row>
    <row r="168" spans="2:23" x14ac:dyDescent="0.2">
      <c r="B168" s="43"/>
      <c r="C168" s="44"/>
      <c r="D168" s="44" t="s">
        <v>99</v>
      </c>
      <c r="E168" s="45"/>
      <c r="F168" s="45"/>
      <c r="G168" s="45" t="s">
        <v>58</v>
      </c>
      <c r="H168" s="45" t="s">
        <v>58</v>
      </c>
      <c r="I168" s="44"/>
      <c r="J168" s="44" t="s">
        <v>58</v>
      </c>
      <c r="K168" s="44"/>
      <c r="L168" s="44" t="s">
        <v>76</v>
      </c>
      <c r="M168" s="44"/>
      <c r="N168" s="48"/>
      <c r="O168" s="65">
        <v>10.37</v>
      </c>
      <c r="P168" s="48" t="s">
        <v>78</v>
      </c>
      <c r="Q168" s="44"/>
      <c r="R168" s="69"/>
      <c r="S168" s="153"/>
      <c r="T168" s="44" t="s">
        <v>58</v>
      </c>
      <c r="U168" s="44" t="s">
        <v>54</v>
      </c>
      <c r="V168" s="44" t="s">
        <v>91</v>
      </c>
      <c r="W168" s="49"/>
    </row>
    <row r="169" spans="2:23" ht="13.5" thickBot="1" x14ac:dyDescent="0.25">
      <c r="B169" s="50"/>
      <c r="C169" s="51"/>
      <c r="D169" s="51" t="s">
        <v>100</v>
      </c>
      <c r="E169" s="52"/>
      <c r="F169" s="52"/>
      <c r="G169" s="52" t="s">
        <v>58</v>
      </c>
      <c r="H169" s="52" t="s">
        <v>58</v>
      </c>
      <c r="I169" s="51"/>
      <c r="J169" s="51" t="s">
        <v>58</v>
      </c>
      <c r="K169" s="51"/>
      <c r="L169" s="51" t="s">
        <v>76</v>
      </c>
      <c r="M169" s="51"/>
      <c r="N169" s="54"/>
      <c r="O169" s="72">
        <v>10.37</v>
      </c>
      <c r="P169" s="54" t="s">
        <v>78</v>
      </c>
      <c r="Q169" s="51"/>
      <c r="R169" s="73"/>
      <c r="S169" s="154"/>
      <c r="T169" s="51" t="s">
        <v>58</v>
      </c>
      <c r="U169" s="51" t="s">
        <v>54</v>
      </c>
      <c r="V169" s="51" t="s">
        <v>91</v>
      </c>
      <c r="W169" s="55"/>
    </row>
    <row r="170" spans="2:23" x14ac:dyDescent="0.2">
      <c r="B170" s="31" t="s">
        <v>43</v>
      </c>
      <c r="C170" s="74" t="s">
        <v>191</v>
      </c>
      <c r="D170" s="32" t="s">
        <v>44</v>
      </c>
      <c r="E170" s="33">
        <v>43881</v>
      </c>
      <c r="F170" s="33">
        <v>45646</v>
      </c>
      <c r="G170" s="33" t="s">
        <v>186</v>
      </c>
      <c r="H170" s="33">
        <v>46022</v>
      </c>
      <c r="I170" s="32" t="s">
        <v>46</v>
      </c>
      <c r="J170" s="56">
        <v>12000</v>
      </c>
      <c r="K170" s="32" t="s">
        <v>48</v>
      </c>
      <c r="L170" s="32" t="s">
        <v>49</v>
      </c>
      <c r="M170" s="34">
        <f>345.25/365</f>
        <v>0.94589041095890414</v>
      </c>
      <c r="N170" s="35" t="s">
        <v>50</v>
      </c>
      <c r="O170" s="57"/>
      <c r="P170" s="35"/>
      <c r="Q170" s="32" t="s">
        <v>187</v>
      </c>
      <c r="R170" s="149" t="s">
        <v>279</v>
      </c>
      <c r="S170" s="32"/>
      <c r="T170" s="32" t="s">
        <v>53</v>
      </c>
      <c r="U170" s="32" t="s">
        <v>54</v>
      </c>
      <c r="V170" s="32" t="s">
        <v>55</v>
      </c>
      <c r="W170" s="36" t="s">
        <v>188</v>
      </c>
    </row>
    <row r="171" spans="2:23" x14ac:dyDescent="0.2">
      <c r="B171" s="20"/>
      <c r="C171" s="15"/>
      <c r="D171" s="15" t="s">
        <v>60</v>
      </c>
      <c r="E171" s="37"/>
      <c r="F171" s="37"/>
      <c r="G171" s="37" t="s">
        <v>58</v>
      </c>
      <c r="H171" s="37" t="s">
        <v>58</v>
      </c>
      <c r="I171" s="15"/>
      <c r="J171" s="16">
        <v>12000</v>
      </c>
      <c r="K171" s="15" t="s">
        <v>48</v>
      </c>
      <c r="L171" s="15" t="s">
        <v>49</v>
      </c>
      <c r="M171" s="16">
        <v>0</v>
      </c>
      <c r="N171" s="39" t="s">
        <v>50</v>
      </c>
      <c r="O171" s="19"/>
      <c r="P171" s="39"/>
      <c r="Q171" s="15"/>
      <c r="R171" s="150"/>
      <c r="S171" s="15"/>
      <c r="T171" s="15" t="s">
        <v>58</v>
      </c>
      <c r="U171" s="15" t="s">
        <v>54</v>
      </c>
      <c r="V171" s="15" t="s">
        <v>55</v>
      </c>
      <c r="W171" s="40" t="s">
        <v>58</v>
      </c>
    </row>
    <row r="172" spans="2:23" x14ac:dyDescent="0.2">
      <c r="B172" s="20"/>
      <c r="C172" s="15"/>
      <c r="D172" s="15" t="s">
        <v>61</v>
      </c>
      <c r="E172" s="37"/>
      <c r="F172" s="37"/>
      <c r="G172" s="37" t="s">
        <v>58</v>
      </c>
      <c r="H172" s="37" t="s">
        <v>58</v>
      </c>
      <c r="I172" s="15"/>
      <c r="J172" s="16">
        <v>3000</v>
      </c>
      <c r="K172" s="15" t="s">
        <v>48</v>
      </c>
      <c r="L172" s="15" t="s">
        <v>49</v>
      </c>
      <c r="M172" s="16">
        <v>0</v>
      </c>
      <c r="N172" s="39" t="s">
        <v>50</v>
      </c>
      <c r="O172" s="19"/>
      <c r="P172" s="39"/>
      <c r="Q172" s="15"/>
      <c r="R172" s="150"/>
      <c r="S172" s="15"/>
      <c r="T172" s="15" t="s">
        <v>58</v>
      </c>
      <c r="U172" s="15" t="s">
        <v>54</v>
      </c>
      <c r="V172" s="15" t="s">
        <v>55</v>
      </c>
      <c r="W172" s="40" t="s">
        <v>58</v>
      </c>
    </row>
    <row r="173" spans="2:23" ht="12.75" customHeight="1" x14ac:dyDescent="0.2">
      <c r="B173" s="20"/>
      <c r="C173" s="15"/>
      <c r="D173" s="15" t="s">
        <v>63</v>
      </c>
      <c r="E173" s="37"/>
      <c r="F173" s="37"/>
      <c r="G173" s="37" t="s">
        <v>58</v>
      </c>
      <c r="H173" s="37" t="s">
        <v>58</v>
      </c>
      <c r="I173" s="15"/>
      <c r="J173" s="16">
        <f>J172</f>
        <v>3000</v>
      </c>
      <c r="K173" s="15" t="s">
        <v>48</v>
      </c>
      <c r="L173" s="15" t="s">
        <v>49</v>
      </c>
      <c r="M173" s="16">
        <v>0</v>
      </c>
      <c r="N173" s="39" t="s">
        <v>50</v>
      </c>
      <c r="O173" s="19"/>
      <c r="P173" s="39"/>
      <c r="Q173" s="15"/>
      <c r="R173" s="150"/>
      <c r="S173" s="15"/>
      <c r="T173" s="15" t="s">
        <v>58</v>
      </c>
      <c r="U173" s="15" t="s">
        <v>54</v>
      </c>
      <c r="V173" s="15" t="s">
        <v>55</v>
      </c>
      <c r="W173" s="40" t="s">
        <v>58</v>
      </c>
    </row>
    <row r="174" spans="2:23" x14ac:dyDescent="0.2">
      <c r="B174" s="20"/>
      <c r="C174" s="15"/>
      <c r="D174" s="15" t="s">
        <v>71</v>
      </c>
      <c r="E174" s="37"/>
      <c r="F174" s="37"/>
      <c r="G174" s="37" t="s">
        <v>58</v>
      </c>
      <c r="H174" s="37" t="s">
        <v>58</v>
      </c>
      <c r="I174" s="15"/>
      <c r="J174" s="16">
        <v>720000</v>
      </c>
      <c r="K174" s="15" t="s">
        <v>73</v>
      </c>
      <c r="L174" s="15" t="s">
        <v>49</v>
      </c>
      <c r="M174" s="16">
        <v>0</v>
      </c>
      <c r="N174" s="39" t="s">
        <v>50</v>
      </c>
      <c r="O174" s="19"/>
      <c r="P174" s="39"/>
      <c r="Q174" s="15"/>
      <c r="R174" s="150"/>
      <c r="S174" s="63"/>
      <c r="T174" s="15" t="s">
        <v>58</v>
      </c>
      <c r="U174" s="15" t="s">
        <v>54</v>
      </c>
      <c r="V174" s="15" t="s">
        <v>55</v>
      </c>
      <c r="W174" s="40" t="s">
        <v>58</v>
      </c>
    </row>
    <row r="175" spans="2:23" x14ac:dyDescent="0.2">
      <c r="B175" s="20"/>
      <c r="C175" s="15"/>
      <c r="D175" s="15" t="s">
        <v>110</v>
      </c>
      <c r="E175" s="37"/>
      <c r="F175" s="37"/>
      <c r="G175" s="37">
        <v>43922</v>
      </c>
      <c r="H175" s="37" t="s">
        <v>58</v>
      </c>
      <c r="I175" s="15"/>
      <c r="J175" s="16">
        <v>0</v>
      </c>
      <c r="K175" s="15" t="s">
        <v>48</v>
      </c>
      <c r="L175" s="15" t="s">
        <v>49</v>
      </c>
      <c r="M175" s="17">
        <f>25.94/365</f>
        <v>7.1068493150684933E-2</v>
      </c>
      <c r="N175" s="39" t="s">
        <v>50</v>
      </c>
      <c r="O175" s="19"/>
      <c r="P175" s="39"/>
      <c r="Q175" s="15" t="s">
        <v>189</v>
      </c>
      <c r="R175" s="150"/>
      <c r="S175" s="63"/>
      <c r="T175" s="15" t="s">
        <v>58</v>
      </c>
      <c r="U175" s="15" t="s">
        <v>54</v>
      </c>
      <c r="V175" s="15" t="s">
        <v>55</v>
      </c>
      <c r="W175" s="40"/>
    </row>
    <row r="176" spans="2:23" x14ac:dyDescent="0.2">
      <c r="B176" s="20"/>
      <c r="C176" s="15"/>
      <c r="D176" s="15" t="s">
        <v>44</v>
      </c>
      <c r="E176" s="37"/>
      <c r="F176" s="37"/>
      <c r="G176" s="37">
        <v>46023</v>
      </c>
      <c r="H176" s="37">
        <v>47118</v>
      </c>
      <c r="I176" s="15"/>
      <c r="J176" s="16">
        <v>9000</v>
      </c>
      <c r="K176" s="15" t="s">
        <v>48</v>
      </c>
      <c r="L176" s="15" t="s">
        <v>49</v>
      </c>
      <c r="M176" s="17">
        <f>345.25/365</f>
        <v>0.94589041095890414</v>
      </c>
      <c r="N176" s="39" t="s">
        <v>50</v>
      </c>
      <c r="O176" s="19"/>
      <c r="P176" s="39"/>
      <c r="Q176" s="15" t="s">
        <v>187</v>
      </c>
      <c r="R176" s="165" t="s">
        <v>279</v>
      </c>
      <c r="S176" s="63"/>
      <c r="T176" s="15" t="s">
        <v>58</v>
      </c>
      <c r="U176" s="15" t="s">
        <v>54</v>
      </c>
      <c r="V176" s="15" t="s">
        <v>55</v>
      </c>
      <c r="W176" s="40"/>
    </row>
    <row r="177" spans="2:23" x14ac:dyDescent="0.2">
      <c r="B177" s="20"/>
      <c r="C177" s="15"/>
      <c r="D177" s="15" t="s">
        <v>60</v>
      </c>
      <c r="E177" s="37"/>
      <c r="F177" s="37"/>
      <c r="G177" s="37" t="s">
        <v>58</v>
      </c>
      <c r="H177" s="37" t="s">
        <v>58</v>
      </c>
      <c r="I177" s="15"/>
      <c r="J177" s="16">
        <v>9000</v>
      </c>
      <c r="K177" s="15" t="s">
        <v>48</v>
      </c>
      <c r="L177" s="15" t="s">
        <v>49</v>
      </c>
      <c r="M177" s="16">
        <v>0</v>
      </c>
      <c r="N177" s="39" t="s">
        <v>50</v>
      </c>
      <c r="O177" s="19"/>
      <c r="P177" s="39"/>
      <c r="Q177" s="15"/>
      <c r="R177" s="150"/>
      <c r="S177" s="63"/>
      <c r="T177" s="15" t="s">
        <v>58</v>
      </c>
      <c r="U177" s="15" t="s">
        <v>54</v>
      </c>
      <c r="V177" s="15" t="s">
        <v>55</v>
      </c>
      <c r="W177" s="40"/>
    </row>
    <row r="178" spans="2:23" x14ac:dyDescent="0.2">
      <c r="B178" s="20"/>
      <c r="C178" s="15"/>
      <c r="D178" s="15" t="s">
        <v>61</v>
      </c>
      <c r="E178" s="37"/>
      <c r="F178" s="37"/>
      <c r="G178" s="37" t="s">
        <v>58</v>
      </c>
      <c r="H178" s="37" t="s">
        <v>58</v>
      </c>
      <c r="I178" s="15"/>
      <c r="J178" s="16">
        <v>2250</v>
      </c>
      <c r="K178" s="15" t="s">
        <v>48</v>
      </c>
      <c r="L178" s="15" t="s">
        <v>49</v>
      </c>
      <c r="M178" s="16">
        <v>0</v>
      </c>
      <c r="N178" s="39" t="s">
        <v>50</v>
      </c>
      <c r="O178" s="19"/>
      <c r="P178" s="39"/>
      <c r="Q178" s="15"/>
      <c r="R178" s="150"/>
      <c r="S178" s="63"/>
      <c r="T178" s="15" t="s">
        <v>58</v>
      </c>
      <c r="U178" s="15" t="s">
        <v>54</v>
      </c>
      <c r="V178" s="15" t="s">
        <v>55</v>
      </c>
      <c r="W178" s="40"/>
    </row>
    <row r="179" spans="2:23" x14ac:dyDescent="0.2">
      <c r="B179" s="20"/>
      <c r="C179" s="15"/>
      <c r="D179" s="15" t="s">
        <v>63</v>
      </c>
      <c r="E179" s="37"/>
      <c r="F179" s="37"/>
      <c r="G179" s="37" t="s">
        <v>58</v>
      </c>
      <c r="H179" s="37" t="s">
        <v>58</v>
      </c>
      <c r="I179" s="15"/>
      <c r="J179" s="16">
        <v>2250</v>
      </c>
      <c r="K179" s="15" t="s">
        <v>48</v>
      </c>
      <c r="L179" s="15" t="s">
        <v>49</v>
      </c>
      <c r="M179" s="16">
        <v>0</v>
      </c>
      <c r="N179" s="39" t="s">
        <v>50</v>
      </c>
      <c r="O179" s="19"/>
      <c r="P179" s="39"/>
      <c r="Q179" s="15"/>
      <c r="R179" s="150"/>
      <c r="S179" s="63"/>
      <c r="T179" s="15" t="s">
        <v>58</v>
      </c>
      <c r="U179" s="15" t="s">
        <v>54</v>
      </c>
      <c r="V179" s="15" t="s">
        <v>55</v>
      </c>
      <c r="W179" s="40"/>
    </row>
    <row r="180" spans="2:23" x14ac:dyDescent="0.2">
      <c r="B180" s="20"/>
      <c r="C180" s="15"/>
      <c r="D180" s="15" t="s">
        <v>71</v>
      </c>
      <c r="E180" s="37"/>
      <c r="F180" s="37"/>
      <c r="G180" s="37" t="s">
        <v>58</v>
      </c>
      <c r="H180" s="37" t="s">
        <v>58</v>
      </c>
      <c r="I180" s="15"/>
      <c r="J180" s="16">
        <v>540000</v>
      </c>
      <c r="K180" s="15" t="s">
        <v>73</v>
      </c>
      <c r="L180" s="15" t="s">
        <v>49</v>
      </c>
      <c r="M180" s="16">
        <v>0</v>
      </c>
      <c r="N180" s="39" t="s">
        <v>50</v>
      </c>
      <c r="O180" s="19"/>
      <c r="P180" s="39"/>
      <c r="Q180" s="15"/>
      <c r="R180" s="150"/>
      <c r="S180" s="63"/>
      <c r="T180" s="15" t="s">
        <v>58</v>
      </c>
      <c r="U180" s="15" t="s">
        <v>54</v>
      </c>
      <c r="V180" s="15" t="s">
        <v>55</v>
      </c>
      <c r="W180" s="40"/>
    </row>
    <row r="181" spans="2:23" x14ac:dyDescent="0.2">
      <c r="B181" s="20"/>
      <c r="C181" s="15"/>
      <c r="D181" s="15" t="s">
        <v>110</v>
      </c>
      <c r="E181" s="37"/>
      <c r="F181" s="37"/>
      <c r="G181" s="37" t="s">
        <v>58</v>
      </c>
      <c r="H181" s="37" t="s">
        <v>58</v>
      </c>
      <c r="I181" s="15"/>
      <c r="J181" s="16">
        <v>0</v>
      </c>
      <c r="K181" s="15" t="s">
        <v>48</v>
      </c>
      <c r="L181" s="15" t="s">
        <v>49</v>
      </c>
      <c r="M181" s="17">
        <f>25.94/365</f>
        <v>7.1068493150684933E-2</v>
      </c>
      <c r="N181" s="39" t="s">
        <v>50</v>
      </c>
      <c r="O181" s="19"/>
      <c r="P181" s="39"/>
      <c r="Q181" s="15" t="s">
        <v>189</v>
      </c>
      <c r="R181" s="151"/>
      <c r="S181" s="63"/>
      <c r="T181" s="15" t="s">
        <v>58</v>
      </c>
      <c r="U181" s="15" t="s">
        <v>54</v>
      </c>
      <c r="V181" s="15" t="s">
        <v>55</v>
      </c>
      <c r="W181" s="40"/>
    </row>
    <row r="182" spans="2:23" x14ac:dyDescent="0.2">
      <c r="B182" s="43"/>
      <c r="C182" s="44"/>
      <c r="D182" s="44" t="s">
        <v>74</v>
      </c>
      <c r="E182" s="45"/>
      <c r="F182" s="45"/>
      <c r="G182" s="45">
        <v>43922</v>
      </c>
      <c r="H182" s="45" t="s">
        <v>58</v>
      </c>
      <c r="I182" s="44"/>
      <c r="J182" s="47" t="s">
        <v>75</v>
      </c>
      <c r="K182" s="44"/>
      <c r="L182" s="44" t="s">
        <v>76</v>
      </c>
      <c r="M182" s="44"/>
      <c r="N182" s="48"/>
      <c r="O182" s="65">
        <v>9.1800000000000007E-2</v>
      </c>
      <c r="P182" s="48" t="s">
        <v>78</v>
      </c>
      <c r="Q182" s="44"/>
      <c r="R182" s="69"/>
      <c r="S182" s="152" t="s">
        <v>161</v>
      </c>
      <c r="T182" s="44" t="s">
        <v>58</v>
      </c>
      <c r="U182" s="44" t="s">
        <v>54</v>
      </c>
      <c r="V182" s="44" t="s">
        <v>79</v>
      </c>
      <c r="W182" s="49" t="s">
        <v>80</v>
      </c>
    </row>
    <row r="183" spans="2:23" x14ac:dyDescent="0.2">
      <c r="B183" s="43"/>
      <c r="C183" s="44"/>
      <c r="D183" s="44" t="s">
        <v>81</v>
      </c>
      <c r="E183" s="45"/>
      <c r="F183" s="45"/>
      <c r="G183" s="45" t="s">
        <v>58</v>
      </c>
      <c r="H183" s="45" t="s">
        <v>58</v>
      </c>
      <c r="I183" s="44"/>
      <c r="J183" s="47" t="s">
        <v>58</v>
      </c>
      <c r="K183" s="44"/>
      <c r="L183" s="44" t="s">
        <v>76</v>
      </c>
      <c r="M183" s="44"/>
      <c r="N183" s="48"/>
      <c r="O183" s="65">
        <v>9.1800000000000007E-2</v>
      </c>
      <c r="P183" s="48" t="s">
        <v>78</v>
      </c>
      <c r="Q183" s="44"/>
      <c r="R183" s="69"/>
      <c r="S183" s="153"/>
      <c r="T183" s="44" t="s">
        <v>58</v>
      </c>
      <c r="U183" s="44" t="s">
        <v>54</v>
      </c>
      <c r="V183" s="44" t="s">
        <v>79</v>
      </c>
      <c r="W183" s="49" t="s">
        <v>58</v>
      </c>
    </row>
    <row r="184" spans="2:23" x14ac:dyDescent="0.2">
      <c r="B184" s="43"/>
      <c r="C184" s="44"/>
      <c r="D184" s="44" t="s">
        <v>82</v>
      </c>
      <c r="E184" s="45"/>
      <c r="F184" s="45"/>
      <c r="G184" s="45" t="s">
        <v>58</v>
      </c>
      <c r="H184" s="45" t="s">
        <v>58</v>
      </c>
      <c r="I184" s="44"/>
      <c r="J184" s="47" t="s">
        <v>58</v>
      </c>
      <c r="K184" s="44"/>
      <c r="L184" s="44" t="s">
        <v>76</v>
      </c>
      <c r="M184" s="44"/>
      <c r="N184" s="48"/>
      <c r="O184" s="65">
        <v>4.5900000000000003E-2</v>
      </c>
      <c r="P184" s="48" t="s">
        <v>78</v>
      </c>
      <c r="Q184" s="44"/>
      <c r="R184" s="69"/>
      <c r="S184" s="153"/>
      <c r="T184" s="44" t="s">
        <v>58</v>
      </c>
      <c r="U184" s="44" t="s">
        <v>54</v>
      </c>
      <c r="V184" s="44" t="s">
        <v>79</v>
      </c>
      <c r="W184" s="49" t="s">
        <v>58</v>
      </c>
    </row>
    <row r="185" spans="2:23" x14ac:dyDescent="0.2">
      <c r="B185" s="43"/>
      <c r="C185" s="44"/>
      <c r="D185" s="44" t="s">
        <v>84</v>
      </c>
      <c r="E185" s="45"/>
      <c r="F185" s="45"/>
      <c r="G185" s="45" t="s">
        <v>58</v>
      </c>
      <c r="H185" s="45" t="s">
        <v>58</v>
      </c>
      <c r="I185" s="44"/>
      <c r="J185" s="47" t="s">
        <v>58</v>
      </c>
      <c r="K185" s="44"/>
      <c r="L185" s="44" t="s">
        <v>76</v>
      </c>
      <c r="M185" s="44"/>
      <c r="N185" s="48"/>
      <c r="O185" s="65">
        <v>9.1800000000000007E-2</v>
      </c>
      <c r="P185" s="48" t="s">
        <v>78</v>
      </c>
      <c r="Q185" s="44"/>
      <c r="R185" s="69"/>
      <c r="S185" s="153"/>
      <c r="T185" s="44" t="s">
        <v>58</v>
      </c>
      <c r="U185" s="44" t="s">
        <v>54</v>
      </c>
      <c r="V185" s="44" t="s">
        <v>79</v>
      </c>
      <c r="W185" s="49" t="s">
        <v>58</v>
      </c>
    </row>
    <row r="186" spans="2:23" x14ac:dyDescent="0.2">
      <c r="B186" s="43"/>
      <c r="C186" s="44"/>
      <c r="D186" s="44" t="s">
        <v>88</v>
      </c>
      <c r="E186" s="45"/>
      <c r="F186" s="45"/>
      <c r="G186" s="45" t="s">
        <v>58</v>
      </c>
      <c r="H186" s="45" t="s">
        <v>58</v>
      </c>
      <c r="I186" s="44"/>
      <c r="J186" s="47" t="s">
        <v>58</v>
      </c>
      <c r="K186" s="44"/>
      <c r="L186" s="44" t="s">
        <v>76</v>
      </c>
      <c r="M186" s="44"/>
      <c r="N186" s="48"/>
      <c r="O186" s="65" t="s">
        <v>172</v>
      </c>
      <c r="P186" s="48" t="s">
        <v>78</v>
      </c>
      <c r="Q186" s="44"/>
      <c r="R186" s="69"/>
      <c r="S186" s="153"/>
      <c r="T186" s="44" t="s">
        <v>58</v>
      </c>
      <c r="U186" s="44" t="s">
        <v>54</v>
      </c>
      <c r="V186" s="44" t="s">
        <v>91</v>
      </c>
      <c r="W186" s="71" t="s">
        <v>190</v>
      </c>
    </row>
    <row r="187" spans="2:23" x14ac:dyDescent="0.2">
      <c r="B187" s="43"/>
      <c r="C187" s="44"/>
      <c r="D187" s="44" t="s">
        <v>93</v>
      </c>
      <c r="E187" s="45"/>
      <c r="F187" s="45"/>
      <c r="G187" s="45" t="s">
        <v>58</v>
      </c>
      <c r="H187" s="45" t="s">
        <v>58</v>
      </c>
      <c r="I187" s="44"/>
      <c r="J187" s="44" t="s">
        <v>58</v>
      </c>
      <c r="K187" s="44"/>
      <c r="L187" s="44" t="s">
        <v>76</v>
      </c>
      <c r="M187" s="44"/>
      <c r="N187" s="48"/>
      <c r="O187" s="65">
        <v>0.94</v>
      </c>
      <c r="P187" s="48" t="s">
        <v>78</v>
      </c>
      <c r="Q187" s="44"/>
      <c r="R187" s="69"/>
      <c r="S187" s="153"/>
      <c r="T187" s="44" t="s">
        <v>58</v>
      </c>
      <c r="U187" s="44" t="s">
        <v>54</v>
      </c>
      <c r="V187" s="44" t="s">
        <v>91</v>
      </c>
      <c r="W187" s="89"/>
    </row>
    <row r="188" spans="2:23" x14ac:dyDescent="0.2">
      <c r="B188" s="43"/>
      <c r="C188" s="44"/>
      <c r="D188" s="44" t="s">
        <v>95</v>
      </c>
      <c r="E188" s="45"/>
      <c r="F188" s="45"/>
      <c r="G188" s="45" t="s">
        <v>58</v>
      </c>
      <c r="H188" s="45" t="s">
        <v>58</v>
      </c>
      <c r="I188" s="44"/>
      <c r="J188" s="44" t="s">
        <v>58</v>
      </c>
      <c r="K188" s="44"/>
      <c r="L188" s="44" t="s">
        <v>76</v>
      </c>
      <c r="M188" s="44"/>
      <c r="N188" s="48"/>
      <c r="O188" s="65">
        <v>1.83</v>
      </c>
      <c r="P188" s="48" t="s">
        <v>78</v>
      </c>
      <c r="Q188" s="44"/>
      <c r="R188" s="69"/>
      <c r="S188" s="153"/>
      <c r="T188" s="44" t="s">
        <v>58</v>
      </c>
      <c r="U188" s="44" t="s">
        <v>54</v>
      </c>
      <c r="V188" s="44" t="s">
        <v>91</v>
      </c>
      <c r="W188" s="89"/>
    </row>
    <row r="189" spans="2:23" ht="12.75" customHeight="1" x14ac:dyDescent="0.2">
      <c r="B189" s="43"/>
      <c r="C189" s="44"/>
      <c r="D189" s="44" t="s">
        <v>97</v>
      </c>
      <c r="E189" s="45"/>
      <c r="F189" s="45"/>
      <c r="G189" s="45" t="s">
        <v>58</v>
      </c>
      <c r="H189" s="45" t="s">
        <v>58</v>
      </c>
      <c r="I189" s="44"/>
      <c r="J189" s="44" t="s">
        <v>58</v>
      </c>
      <c r="K189" s="44"/>
      <c r="L189" s="44" t="s">
        <v>76</v>
      </c>
      <c r="M189" s="44"/>
      <c r="N189" s="48"/>
      <c r="O189" s="65">
        <v>3.74</v>
      </c>
      <c r="P189" s="48" t="s">
        <v>78</v>
      </c>
      <c r="Q189" s="44"/>
      <c r="R189" s="69"/>
      <c r="S189" s="153"/>
      <c r="T189" s="44" t="s">
        <v>58</v>
      </c>
      <c r="U189" s="44" t="s">
        <v>54</v>
      </c>
      <c r="V189" s="44" t="s">
        <v>91</v>
      </c>
      <c r="W189" s="89"/>
    </row>
    <row r="190" spans="2:23" x14ac:dyDescent="0.2">
      <c r="B190" s="43"/>
      <c r="C190" s="44"/>
      <c r="D190" s="44" t="s">
        <v>99</v>
      </c>
      <c r="E190" s="45"/>
      <c r="F190" s="45"/>
      <c r="G190" s="45" t="s">
        <v>58</v>
      </c>
      <c r="H190" s="45" t="s">
        <v>58</v>
      </c>
      <c r="I190" s="44"/>
      <c r="J190" s="44" t="s">
        <v>58</v>
      </c>
      <c r="K190" s="44"/>
      <c r="L190" s="44" t="s">
        <v>76</v>
      </c>
      <c r="M190" s="44"/>
      <c r="N190" s="48"/>
      <c r="O190" s="65">
        <v>10.37</v>
      </c>
      <c r="P190" s="48" t="s">
        <v>78</v>
      </c>
      <c r="Q190" s="44"/>
      <c r="R190" s="69"/>
      <c r="S190" s="153"/>
      <c r="T190" s="44" t="s">
        <v>58</v>
      </c>
      <c r="U190" s="44" t="s">
        <v>54</v>
      </c>
      <c r="V190" s="44" t="s">
        <v>91</v>
      </c>
      <c r="W190" s="89"/>
    </row>
    <row r="191" spans="2:23" ht="13.5" thickBot="1" x14ac:dyDescent="0.25">
      <c r="B191" s="50"/>
      <c r="C191" s="51"/>
      <c r="D191" s="51" t="s">
        <v>100</v>
      </c>
      <c r="E191" s="52"/>
      <c r="F191" s="52"/>
      <c r="G191" s="52" t="s">
        <v>58</v>
      </c>
      <c r="H191" s="52" t="s">
        <v>58</v>
      </c>
      <c r="I191" s="51"/>
      <c r="J191" s="51" t="s">
        <v>58</v>
      </c>
      <c r="K191" s="51"/>
      <c r="L191" s="51" t="s">
        <v>76</v>
      </c>
      <c r="M191" s="51"/>
      <c r="N191" s="54"/>
      <c r="O191" s="72">
        <v>10.37</v>
      </c>
      <c r="P191" s="54" t="s">
        <v>78</v>
      </c>
      <c r="Q191" s="51"/>
      <c r="R191" s="73"/>
      <c r="S191" s="154"/>
      <c r="T191" s="51" t="s">
        <v>58</v>
      </c>
      <c r="U191" s="51" t="s">
        <v>54</v>
      </c>
      <c r="V191" s="51" t="s">
        <v>91</v>
      </c>
      <c r="W191" s="90"/>
    </row>
    <row r="192" spans="2:23" x14ac:dyDescent="0.2">
      <c r="B192" s="31" t="s">
        <v>43</v>
      </c>
      <c r="C192" s="74" t="s">
        <v>203</v>
      </c>
      <c r="D192" s="32" t="s">
        <v>44</v>
      </c>
      <c r="E192" s="33">
        <v>43034</v>
      </c>
      <c r="F192" s="33">
        <v>45204</v>
      </c>
      <c r="G192" s="33" t="s">
        <v>192</v>
      </c>
      <c r="H192" s="33">
        <v>46387</v>
      </c>
      <c r="I192" s="32" t="s">
        <v>46</v>
      </c>
      <c r="J192" s="56">
        <v>6000</v>
      </c>
      <c r="K192" s="32" t="s">
        <v>48</v>
      </c>
      <c r="L192" s="32" t="s">
        <v>49</v>
      </c>
      <c r="M192" s="34">
        <f>356.93/365</f>
        <v>0.97789041095890417</v>
      </c>
      <c r="N192" s="35" t="s">
        <v>50</v>
      </c>
      <c r="O192" s="91"/>
      <c r="P192" s="35"/>
      <c r="Q192" s="32" t="s">
        <v>193</v>
      </c>
      <c r="R192" s="149" t="s">
        <v>280</v>
      </c>
      <c r="S192" s="32"/>
      <c r="T192" s="32" t="s">
        <v>53</v>
      </c>
      <c r="U192" s="32" t="s">
        <v>158</v>
      </c>
      <c r="V192" s="32" t="s">
        <v>55</v>
      </c>
      <c r="W192" s="36" t="s">
        <v>195</v>
      </c>
    </row>
    <row r="193" spans="2:23" x14ac:dyDescent="0.2">
      <c r="B193" s="20"/>
      <c r="C193" s="15"/>
      <c r="D193" s="15" t="s">
        <v>60</v>
      </c>
      <c r="E193" s="37"/>
      <c r="F193" s="37"/>
      <c r="G193" s="37" t="s">
        <v>58</v>
      </c>
      <c r="H193" s="37"/>
      <c r="I193" s="15"/>
      <c r="J193" s="16">
        <v>6000</v>
      </c>
      <c r="K193" s="15" t="s">
        <v>48</v>
      </c>
      <c r="L193" s="15" t="s">
        <v>49</v>
      </c>
      <c r="M193" s="16">
        <v>0</v>
      </c>
      <c r="N193" s="39" t="s">
        <v>50</v>
      </c>
      <c r="O193" s="92"/>
      <c r="P193" s="39"/>
      <c r="Q193" s="15"/>
      <c r="R193" s="150"/>
      <c r="S193" s="15"/>
      <c r="T193" s="15" t="s">
        <v>58</v>
      </c>
      <c r="U193" s="15" t="s">
        <v>158</v>
      </c>
      <c r="V193" s="15" t="s">
        <v>55</v>
      </c>
      <c r="W193" s="40" t="s">
        <v>58</v>
      </c>
    </row>
    <row r="194" spans="2:23" x14ac:dyDescent="0.2">
      <c r="B194" s="20"/>
      <c r="C194" s="15"/>
      <c r="D194" s="15" t="s">
        <v>61</v>
      </c>
      <c r="E194" s="37"/>
      <c r="F194" s="37"/>
      <c r="G194" s="37" t="s">
        <v>58</v>
      </c>
      <c r="H194" s="37"/>
      <c r="I194" s="15"/>
      <c r="J194" s="16">
        <v>1500</v>
      </c>
      <c r="K194" s="15" t="s">
        <v>48</v>
      </c>
      <c r="L194" s="15" t="s">
        <v>49</v>
      </c>
      <c r="M194" s="16">
        <v>0</v>
      </c>
      <c r="N194" s="39" t="s">
        <v>50</v>
      </c>
      <c r="O194" s="92"/>
      <c r="P194" s="39"/>
      <c r="Q194" s="15"/>
      <c r="R194" s="150"/>
      <c r="S194" s="15"/>
      <c r="T194" s="15" t="s">
        <v>58</v>
      </c>
      <c r="U194" s="15" t="s">
        <v>158</v>
      </c>
      <c r="V194" s="15" t="s">
        <v>55</v>
      </c>
      <c r="W194" s="40" t="s">
        <v>58</v>
      </c>
    </row>
    <row r="195" spans="2:23" x14ac:dyDescent="0.2">
      <c r="B195" s="20"/>
      <c r="C195" s="15"/>
      <c r="D195" s="15" t="s">
        <v>63</v>
      </c>
      <c r="E195" s="37"/>
      <c r="F195" s="37"/>
      <c r="G195" s="37" t="s">
        <v>58</v>
      </c>
      <c r="H195" s="37"/>
      <c r="I195" s="15"/>
      <c r="J195" s="16">
        <v>1500</v>
      </c>
      <c r="K195" s="15" t="s">
        <v>48</v>
      </c>
      <c r="L195" s="15" t="s">
        <v>49</v>
      </c>
      <c r="M195" s="16">
        <v>0</v>
      </c>
      <c r="N195" s="39" t="s">
        <v>50</v>
      </c>
      <c r="O195" s="92"/>
      <c r="P195" s="39"/>
      <c r="Q195" s="15"/>
      <c r="R195" s="150"/>
      <c r="S195" s="15"/>
      <c r="T195" s="15" t="s">
        <v>58</v>
      </c>
      <c r="U195" s="15" t="s">
        <v>158</v>
      </c>
      <c r="V195" s="15" t="s">
        <v>55</v>
      </c>
      <c r="W195" s="40" t="s">
        <v>58</v>
      </c>
    </row>
    <row r="196" spans="2:23" x14ac:dyDescent="0.2">
      <c r="B196" s="20"/>
      <c r="C196" s="15"/>
      <c r="D196" s="15" t="s">
        <v>64</v>
      </c>
      <c r="E196" s="37"/>
      <c r="F196" s="37"/>
      <c r="G196" s="37" t="s">
        <v>58</v>
      </c>
      <c r="H196" s="37"/>
      <c r="I196" s="15"/>
      <c r="J196" s="16">
        <v>1500</v>
      </c>
      <c r="K196" s="15" t="s">
        <v>48</v>
      </c>
      <c r="L196" s="15" t="s">
        <v>49</v>
      </c>
      <c r="M196" s="16">
        <v>0</v>
      </c>
      <c r="N196" s="39" t="s">
        <v>50</v>
      </c>
      <c r="O196" s="92"/>
      <c r="P196" s="39"/>
      <c r="Q196" s="15"/>
      <c r="R196" s="150"/>
      <c r="S196" s="63"/>
      <c r="T196" s="15" t="s">
        <v>58</v>
      </c>
      <c r="U196" s="15" t="s">
        <v>158</v>
      </c>
      <c r="V196" s="15" t="s">
        <v>55</v>
      </c>
      <c r="W196" s="40" t="s">
        <v>58</v>
      </c>
    </row>
    <row r="197" spans="2:23" ht="15" customHeight="1" x14ac:dyDescent="0.2">
      <c r="B197" s="20"/>
      <c r="C197" s="15"/>
      <c r="D197" s="15" t="s">
        <v>71</v>
      </c>
      <c r="E197" s="37"/>
      <c r="F197" s="37"/>
      <c r="G197" s="37" t="s">
        <v>196</v>
      </c>
      <c r="H197" s="37"/>
      <c r="I197" s="15"/>
      <c r="J197" s="16">
        <v>240000</v>
      </c>
      <c r="K197" s="15" t="s">
        <v>73</v>
      </c>
      <c r="L197" s="15" t="s">
        <v>49</v>
      </c>
      <c r="M197" s="16">
        <v>0</v>
      </c>
      <c r="N197" s="39" t="s">
        <v>50</v>
      </c>
      <c r="O197" s="92"/>
      <c r="P197" s="39"/>
      <c r="Q197" s="15"/>
      <c r="R197" s="150"/>
      <c r="S197" s="63"/>
      <c r="T197" s="15" t="s">
        <v>58</v>
      </c>
      <c r="U197" s="15" t="s">
        <v>158</v>
      </c>
      <c r="V197" s="15" t="s">
        <v>55</v>
      </c>
      <c r="W197" s="42" t="s">
        <v>197</v>
      </c>
    </row>
    <row r="198" spans="2:23" x14ac:dyDescent="0.2">
      <c r="B198" s="20"/>
      <c r="C198" s="15"/>
      <c r="D198" s="15" t="s">
        <v>110</v>
      </c>
      <c r="E198" s="37"/>
      <c r="F198" s="37"/>
      <c r="G198" s="37">
        <v>43040</v>
      </c>
      <c r="H198" s="37"/>
      <c r="I198" s="15"/>
      <c r="J198" s="16">
        <v>0</v>
      </c>
      <c r="K198" s="15" t="s">
        <v>48</v>
      </c>
      <c r="L198" s="15" t="s">
        <v>49</v>
      </c>
      <c r="M198" s="17">
        <v>0.68</v>
      </c>
      <c r="N198" s="39" t="s">
        <v>50</v>
      </c>
      <c r="O198" s="92"/>
      <c r="P198" s="39"/>
      <c r="Q198" s="15" t="s">
        <v>111</v>
      </c>
      <c r="R198" s="151"/>
      <c r="S198" s="63"/>
      <c r="T198" s="15" t="s">
        <v>58</v>
      </c>
      <c r="U198" s="15" t="s">
        <v>158</v>
      </c>
      <c r="V198" s="15" t="s">
        <v>55</v>
      </c>
      <c r="W198" s="42"/>
    </row>
    <row r="199" spans="2:23" ht="12.75" customHeight="1" x14ac:dyDescent="0.2">
      <c r="B199" s="43"/>
      <c r="C199" s="44"/>
      <c r="D199" s="44" t="s">
        <v>74</v>
      </c>
      <c r="E199" s="45"/>
      <c r="F199" s="45"/>
      <c r="G199" s="45" t="s">
        <v>58</v>
      </c>
      <c r="H199" s="45"/>
      <c r="I199" s="44"/>
      <c r="J199" s="47" t="s">
        <v>75</v>
      </c>
      <c r="K199" s="44"/>
      <c r="L199" s="44" t="s">
        <v>76</v>
      </c>
      <c r="M199" s="44"/>
      <c r="N199" s="48"/>
      <c r="O199" s="65">
        <v>7.9000000000000001E-2</v>
      </c>
      <c r="P199" s="48" t="s">
        <v>78</v>
      </c>
      <c r="Q199" s="44"/>
      <c r="R199" s="69"/>
      <c r="S199" s="152" t="s">
        <v>198</v>
      </c>
      <c r="T199" s="44" t="s">
        <v>58</v>
      </c>
      <c r="U199" s="44" t="s">
        <v>158</v>
      </c>
      <c r="V199" s="44" t="s">
        <v>79</v>
      </c>
      <c r="W199" s="49" t="s">
        <v>80</v>
      </c>
    </row>
    <row r="200" spans="2:23" x14ac:dyDescent="0.2">
      <c r="B200" s="43"/>
      <c r="C200" s="44"/>
      <c r="D200" s="44" t="s">
        <v>81</v>
      </c>
      <c r="E200" s="45"/>
      <c r="F200" s="45"/>
      <c r="G200" s="45" t="s">
        <v>58</v>
      </c>
      <c r="H200" s="45"/>
      <c r="I200" s="44"/>
      <c r="J200" s="47" t="s">
        <v>58</v>
      </c>
      <c r="K200" s="44"/>
      <c r="L200" s="44" t="s">
        <v>76</v>
      </c>
      <c r="M200" s="44"/>
      <c r="N200" s="48"/>
      <c r="O200" s="65">
        <v>7.9000000000000001E-2</v>
      </c>
      <c r="P200" s="48" t="s">
        <v>78</v>
      </c>
      <c r="Q200" s="44"/>
      <c r="R200" s="69"/>
      <c r="S200" s="153"/>
      <c r="T200" s="44" t="s">
        <v>58</v>
      </c>
      <c r="U200" s="44" t="s">
        <v>158</v>
      </c>
      <c r="V200" s="44" t="s">
        <v>79</v>
      </c>
      <c r="W200" s="49" t="s">
        <v>58</v>
      </c>
    </row>
    <row r="201" spans="2:23" x14ac:dyDescent="0.2">
      <c r="B201" s="43"/>
      <c r="C201" s="44"/>
      <c r="D201" s="44" t="s">
        <v>82</v>
      </c>
      <c r="E201" s="45"/>
      <c r="F201" s="45"/>
      <c r="G201" s="45" t="s">
        <v>58</v>
      </c>
      <c r="H201" s="45"/>
      <c r="I201" s="44"/>
      <c r="J201" s="47" t="s">
        <v>58</v>
      </c>
      <c r="K201" s="44"/>
      <c r="L201" s="44" t="s">
        <v>76</v>
      </c>
      <c r="M201" s="44"/>
      <c r="N201" s="48"/>
      <c r="O201" s="65">
        <v>3.95E-2</v>
      </c>
      <c r="P201" s="48" t="s">
        <v>78</v>
      </c>
      <c r="Q201" s="44"/>
      <c r="R201" s="69"/>
      <c r="S201" s="153"/>
      <c r="T201" s="44" t="s">
        <v>58</v>
      </c>
      <c r="U201" s="44" t="s">
        <v>158</v>
      </c>
      <c r="V201" s="44" t="s">
        <v>79</v>
      </c>
      <c r="W201" s="49" t="s">
        <v>58</v>
      </c>
    </row>
    <row r="202" spans="2:23" x14ac:dyDescent="0.2">
      <c r="B202" s="43"/>
      <c r="C202" s="44"/>
      <c r="D202" s="44" t="s">
        <v>84</v>
      </c>
      <c r="E202" s="45"/>
      <c r="F202" s="45"/>
      <c r="G202" s="45" t="s">
        <v>58</v>
      </c>
      <c r="H202" s="45"/>
      <c r="I202" s="44"/>
      <c r="J202" s="47" t="s">
        <v>58</v>
      </c>
      <c r="K202" s="44"/>
      <c r="L202" s="44" t="s">
        <v>76</v>
      </c>
      <c r="M202" s="44"/>
      <c r="N202" s="48"/>
      <c r="O202" s="65">
        <v>7.9000000000000001E-2</v>
      </c>
      <c r="P202" s="48" t="s">
        <v>78</v>
      </c>
      <c r="Q202" s="44"/>
      <c r="R202" s="69"/>
      <c r="S202" s="153"/>
      <c r="T202" s="44" t="s">
        <v>58</v>
      </c>
      <c r="U202" s="44" t="s">
        <v>158</v>
      </c>
      <c r="V202" s="44" t="s">
        <v>79</v>
      </c>
      <c r="W202" s="49" t="s">
        <v>58</v>
      </c>
    </row>
    <row r="203" spans="2:23" x14ac:dyDescent="0.2">
      <c r="B203" s="43"/>
      <c r="C203" s="44"/>
      <c r="D203" s="44" t="s">
        <v>85</v>
      </c>
      <c r="E203" s="45"/>
      <c r="F203" s="45"/>
      <c r="G203" s="45" t="s">
        <v>58</v>
      </c>
      <c r="H203" s="45"/>
      <c r="I203" s="44"/>
      <c r="J203" s="47" t="s">
        <v>58</v>
      </c>
      <c r="K203" s="44"/>
      <c r="L203" s="44" t="s">
        <v>76</v>
      </c>
      <c r="M203" s="44"/>
      <c r="N203" s="48"/>
      <c r="O203" s="65">
        <v>1.3599999999999999E-2</v>
      </c>
      <c r="P203" s="48" t="s">
        <v>78</v>
      </c>
      <c r="Q203" s="44"/>
      <c r="R203" s="69"/>
      <c r="S203" s="153"/>
      <c r="T203" s="44" t="s">
        <v>58</v>
      </c>
      <c r="U203" s="44" t="s">
        <v>158</v>
      </c>
      <c r="V203" s="44" t="s">
        <v>79</v>
      </c>
      <c r="W203" s="49" t="s">
        <v>58</v>
      </c>
    </row>
    <row r="204" spans="2:23" ht="12.75" customHeight="1" x14ac:dyDescent="0.2">
      <c r="B204" s="43"/>
      <c r="C204" s="44"/>
      <c r="D204" s="44" t="s">
        <v>87</v>
      </c>
      <c r="E204" s="45"/>
      <c r="F204" s="45"/>
      <c r="G204" s="45" t="s">
        <v>58</v>
      </c>
      <c r="H204" s="45"/>
      <c r="I204" s="44"/>
      <c r="J204" s="47" t="s">
        <v>58</v>
      </c>
      <c r="K204" s="44"/>
      <c r="L204" s="44" t="s">
        <v>76</v>
      </c>
      <c r="M204" s="44"/>
      <c r="N204" s="48"/>
      <c r="O204" s="65">
        <v>1.3599999999999999E-2</v>
      </c>
      <c r="P204" s="48" t="s">
        <v>78</v>
      </c>
      <c r="Q204" s="44"/>
      <c r="R204" s="69"/>
      <c r="S204" s="180"/>
      <c r="T204" s="44" t="s">
        <v>58</v>
      </c>
      <c r="U204" s="44" t="s">
        <v>158</v>
      </c>
      <c r="V204" s="44" t="s">
        <v>79</v>
      </c>
      <c r="W204" s="49" t="s">
        <v>58</v>
      </c>
    </row>
    <row r="205" spans="2:23" x14ac:dyDescent="0.2">
      <c r="B205" s="43"/>
      <c r="C205" s="44"/>
      <c r="D205" s="44" t="s">
        <v>88</v>
      </c>
      <c r="E205" s="45"/>
      <c r="F205" s="45"/>
      <c r="G205" s="45" t="s">
        <v>58</v>
      </c>
      <c r="H205" s="45"/>
      <c r="I205" s="44"/>
      <c r="J205" s="47" t="s">
        <v>58</v>
      </c>
      <c r="K205" s="44"/>
      <c r="L205" s="44" t="s">
        <v>76</v>
      </c>
      <c r="M205" s="44"/>
      <c r="N205" s="48"/>
      <c r="O205" s="65" t="s">
        <v>199</v>
      </c>
      <c r="P205" s="48" t="s">
        <v>78</v>
      </c>
      <c r="Q205" s="44"/>
      <c r="R205" s="69"/>
      <c r="S205" s="152" t="s">
        <v>194</v>
      </c>
      <c r="T205" s="44" t="s">
        <v>58</v>
      </c>
      <c r="U205" s="44" t="s">
        <v>158</v>
      </c>
      <c r="V205" s="44" t="s">
        <v>91</v>
      </c>
      <c r="W205" s="71" t="s">
        <v>200</v>
      </c>
    </row>
    <row r="206" spans="2:23" x14ac:dyDescent="0.2">
      <c r="B206" s="43"/>
      <c r="C206" s="44"/>
      <c r="D206" s="44" t="s">
        <v>93</v>
      </c>
      <c r="E206" s="45"/>
      <c r="F206" s="45"/>
      <c r="G206" s="45" t="s">
        <v>58</v>
      </c>
      <c r="H206" s="45"/>
      <c r="I206" s="44"/>
      <c r="J206" s="44" t="s">
        <v>58</v>
      </c>
      <c r="K206" s="44"/>
      <c r="L206" s="44" t="s">
        <v>76</v>
      </c>
      <c r="M206" s="44"/>
      <c r="N206" s="48"/>
      <c r="O206" s="65">
        <v>0.9</v>
      </c>
      <c r="P206" s="48" t="s">
        <v>78</v>
      </c>
      <c r="Q206" s="44"/>
      <c r="R206" s="69"/>
      <c r="S206" s="153"/>
      <c r="T206" s="44" t="s">
        <v>58</v>
      </c>
      <c r="U206" s="44" t="s">
        <v>158</v>
      </c>
      <c r="V206" s="44" t="s">
        <v>91</v>
      </c>
      <c r="W206" s="49"/>
    </row>
    <row r="207" spans="2:23" x14ac:dyDescent="0.2">
      <c r="B207" s="43"/>
      <c r="C207" s="44"/>
      <c r="D207" s="44" t="s">
        <v>95</v>
      </c>
      <c r="E207" s="45"/>
      <c r="F207" s="45"/>
      <c r="G207" s="45" t="s">
        <v>147</v>
      </c>
      <c r="H207" s="45"/>
      <c r="I207" s="44"/>
      <c r="J207" s="44" t="s">
        <v>58</v>
      </c>
      <c r="K207" s="44"/>
      <c r="L207" s="44" t="s">
        <v>76</v>
      </c>
      <c r="M207" s="44"/>
      <c r="N207" s="48"/>
      <c r="O207" s="65" t="s">
        <v>201</v>
      </c>
      <c r="P207" s="48" t="s">
        <v>78</v>
      </c>
      <c r="Q207" s="44"/>
      <c r="R207" s="69"/>
      <c r="S207" s="180"/>
      <c r="T207" s="44" t="s">
        <v>58</v>
      </c>
      <c r="U207" s="44" t="s">
        <v>158</v>
      </c>
      <c r="V207" s="44" t="s">
        <v>91</v>
      </c>
      <c r="W207" s="71" t="s">
        <v>202</v>
      </c>
    </row>
    <row r="208" spans="2:23" x14ac:dyDescent="0.2">
      <c r="B208" s="43"/>
      <c r="C208" s="44"/>
      <c r="D208" s="44" t="s">
        <v>97</v>
      </c>
      <c r="E208" s="45"/>
      <c r="F208" s="45"/>
      <c r="G208" s="45" t="s">
        <v>58</v>
      </c>
      <c r="H208" s="45"/>
      <c r="I208" s="44"/>
      <c r="J208" s="44" t="s">
        <v>58</v>
      </c>
      <c r="K208" s="44"/>
      <c r="L208" s="44" t="s">
        <v>76</v>
      </c>
      <c r="M208" s="44"/>
      <c r="N208" s="48"/>
      <c r="O208" s="65">
        <v>3.6</v>
      </c>
      <c r="P208" s="48" t="s">
        <v>78</v>
      </c>
      <c r="Q208" s="44"/>
      <c r="R208" s="69"/>
      <c r="S208" s="152" t="s">
        <v>198</v>
      </c>
      <c r="T208" s="44" t="s">
        <v>58</v>
      </c>
      <c r="U208" s="44" t="s">
        <v>158</v>
      </c>
      <c r="V208" s="44" t="s">
        <v>91</v>
      </c>
      <c r="W208" s="49"/>
    </row>
    <row r="209" spans="1:133" x14ac:dyDescent="0.2">
      <c r="B209" s="43"/>
      <c r="C209" s="44"/>
      <c r="D209" s="44" t="s">
        <v>99</v>
      </c>
      <c r="E209" s="45"/>
      <c r="F209" s="45"/>
      <c r="G209" s="45" t="s">
        <v>58</v>
      </c>
      <c r="H209" s="45"/>
      <c r="I209" s="44"/>
      <c r="J209" s="44" t="s">
        <v>58</v>
      </c>
      <c r="K209" s="44"/>
      <c r="L209" s="44" t="s">
        <v>76</v>
      </c>
      <c r="M209" s="44"/>
      <c r="N209" s="48"/>
      <c r="O209" s="65">
        <v>10</v>
      </c>
      <c r="P209" s="48" t="s">
        <v>78</v>
      </c>
      <c r="Q209" s="44"/>
      <c r="R209" s="69"/>
      <c r="S209" s="153"/>
      <c r="T209" s="44" t="s">
        <v>58</v>
      </c>
      <c r="U209" s="44" t="s">
        <v>158</v>
      </c>
      <c r="V209" s="44" t="s">
        <v>91</v>
      </c>
      <c r="W209" s="49"/>
    </row>
    <row r="210" spans="1:133" ht="13.5" thickBot="1" x14ac:dyDescent="0.25">
      <c r="B210" s="50"/>
      <c r="C210" s="51"/>
      <c r="D210" s="51" t="s">
        <v>100</v>
      </c>
      <c r="E210" s="52"/>
      <c r="F210" s="52"/>
      <c r="G210" s="52" t="s">
        <v>58</v>
      </c>
      <c r="H210" s="52"/>
      <c r="I210" s="51"/>
      <c r="J210" s="51" t="s">
        <v>58</v>
      </c>
      <c r="K210" s="51"/>
      <c r="L210" s="51" t="s">
        <v>76</v>
      </c>
      <c r="M210" s="51"/>
      <c r="N210" s="54"/>
      <c r="O210" s="72">
        <v>10</v>
      </c>
      <c r="P210" s="54" t="s">
        <v>78</v>
      </c>
      <c r="Q210" s="51"/>
      <c r="R210" s="73"/>
      <c r="S210" s="154"/>
      <c r="T210" s="51" t="s">
        <v>58</v>
      </c>
      <c r="U210" s="51" t="s">
        <v>158</v>
      </c>
      <c r="V210" s="51" t="s">
        <v>91</v>
      </c>
      <c r="W210" s="55"/>
    </row>
    <row r="211" spans="1:133" x14ac:dyDescent="0.2">
      <c r="B211" s="31" t="s">
        <v>43</v>
      </c>
      <c r="C211" s="74" t="s">
        <v>218</v>
      </c>
      <c r="D211" s="32" t="s">
        <v>44</v>
      </c>
      <c r="E211" s="33">
        <v>43440</v>
      </c>
      <c r="F211" s="33">
        <v>44900</v>
      </c>
      <c r="G211" s="33">
        <v>43739</v>
      </c>
      <c r="H211" s="33">
        <v>49309</v>
      </c>
      <c r="I211" s="32" t="s">
        <v>46</v>
      </c>
      <c r="J211" s="56">
        <v>75000</v>
      </c>
      <c r="K211" s="32" t="s">
        <v>48</v>
      </c>
      <c r="L211" s="32" t="s">
        <v>49</v>
      </c>
      <c r="M211" s="34">
        <f>268/365</f>
        <v>0.73424657534246573</v>
      </c>
      <c r="N211" s="35" t="s">
        <v>50</v>
      </c>
      <c r="O211" s="35"/>
      <c r="P211" s="35"/>
      <c r="Q211" s="32" t="s">
        <v>204</v>
      </c>
      <c r="R211" s="149" t="s">
        <v>275</v>
      </c>
      <c r="S211" s="32"/>
      <c r="T211" s="32" t="s">
        <v>53</v>
      </c>
      <c r="U211" s="32" t="s">
        <v>54</v>
      </c>
      <c r="V211" s="32" t="s">
        <v>55</v>
      </c>
      <c r="W211" s="36"/>
    </row>
    <row r="212" spans="1:133" x14ac:dyDescent="0.2">
      <c r="B212" s="20"/>
      <c r="C212" s="15"/>
      <c r="D212" s="38" t="s">
        <v>60</v>
      </c>
      <c r="E212" s="37"/>
      <c r="F212" s="37"/>
      <c r="G212" s="37" t="s">
        <v>58</v>
      </c>
      <c r="H212" s="37"/>
      <c r="I212" s="15"/>
      <c r="J212" s="93">
        <v>75000</v>
      </c>
      <c r="K212" s="38" t="s">
        <v>48</v>
      </c>
      <c r="L212" s="38" t="s">
        <v>49</v>
      </c>
      <c r="M212" s="93">
        <v>0</v>
      </c>
      <c r="N212" s="79" t="s">
        <v>50</v>
      </c>
      <c r="O212" s="79"/>
      <c r="P212" s="79"/>
      <c r="Q212" s="38"/>
      <c r="R212" s="150"/>
      <c r="S212" s="38"/>
      <c r="T212" s="15" t="s">
        <v>58</v>
      </c>
      <c r="U212" s="15" t="s">
        <v>54</v>
      </c>
      <c r="V212" s="38" t="s">
        <v>55</v>
      </c>
      <c r="W212" s="42"/>
    </row>
    <row r="213" spans="1:133" x14ac:dyDescent="0.2">
      <c r="B213" s="20"/>
      <c r="C213" s="15"/>
      <c r="D213" s="15" t="s">
        <v>61</v>
      </c>
      <c r="E213" s="37"/>
      <c r="F213" s="37"/>
      <c r="G213" s="37" t="s">
        <v>58</v>
      </c>
      <c r="H213" s="37"/>
      <c r="I213" s="15"/>
      <c r="J213" s="16">
        <v>18750</v>
      </c>
      <c r="K213" s="15" t="s">
        <v>48</v>
      </c>
      <c r="L213" s="15" t="s">
        <v>49</v>
      </c>
      <c r="M213" s="16">
        <v>0</v>
      </c>
      <c r="N213" s="39" t="s">
        <v>50</v>
      </c>
      <c r="O213" s="39"/>
      <c r="P213" s="39"/>
      <c r="Q213" s="15"/>
      <c r="R213" s="150"/>
      <c r="S213" s="15"/>
      <c r="T213" s="15" t="s">
        <v>58</v>
      </c>
      <c r="U213" s="15" t="s">
        <v>54</v>
      </c>
      <c r="V213" s="15" t="s">
        <v>55</v>
      </c>
      <c r="W213" s="40"/>
    </row>
    <row r="214" spans="1:133" x14ac:dyDescent="0.2">
      <c r="B214" s="20"/>
      <c r="C214" s="15"/>
      <c r="D214" s="15" t="s">
        <v>63</v>
      </c>
      <c r="E214" s="37"/>
      <c r="F214" s="37"/>
      <c r="G214" s="37" t="s">
        <v>58</v>
      </c>
      <c r="H214" s="37"/>
      <c r="I214" s="15"/>
      <c r="J214" s="16">
        <v>18750</v>
      </c>
      <c r="K214" s="15" t="s">
        <v>48</v>
      </c>
      <c r="L214" s="15" t="s">
        <v>49</v>
      </c>
      <c r="M214" s="16">
        <v>0</v>
      </c>
      <c r="N214" s="39" t="s">
        <v>50</v>
      </c>
      <c r="O214" s="39"/>
      <c r="P214" s="39"/>
      <c r="Q214" s="15"/>
      <c r="R214" s="150"/>
      <c r="S214" s="15"/>
      <c r="T214" s="15" t="s">
        <v>58</v>
      </c>
      <c r="U214" s="15" t="s">
        <v>54</v>
      </c>
      <c r="V214" s="15" t="s">
        <v>55</v>
      </c>
      <c r="W214" s="40"/>
    </row>
    <row r="215" spans="1:133" x14ac:dyDescent="0.2">
      <c r="B215" s="20"/>
      <c r="C215" s="15"/>
      <c r="D215" s="15" t="s">
        <v>205</v>
      </c>
      <c r="E215" s="37"/>
      <c r="F215" s="37"/>
      <c r="G215" s="37" t="s">
        <v>58</v>
      </c>
      <c r="H215" s="37"/>
      <c r="I215" s="15"/>
      <c r="J215" s="16">
        <v>75000</v>
      </c>
      <c r="K215" s="15" t="s">
        <v>48</v>
      </c>
      <c r="L215" s="15" t="s">
        <v>49</v>
      </c>
      <c r="M215" s="16">
        <v>0</v>
      </c>
      <c r="N215" s="39" t="s">
        <v>50</v>
      </c>
      <c r="O215" s="39"/>
      <c r="P215" s="39"/>
      <c r="Q215" s="15"/>
      <c r="R215" s="150"/>
      <c r="S215" s="63"/>
      <c r="T215" s="15" t="s">
        <v>58</v>
      </c>
      <c r="U215" s="15" t="s">
        <v>54</v>
      </c>
      <c r="V215" s="15" t="s">
        <v>55</v>
      </c>
      <c r="W215" s="40"/>
    </row>
    <row r="216" spans="1:133" ht="15" customHeight="1" x14ac:dyDescent="0.2">
      <c r="B216" s="20"/>
      <c r="C216" s="15"/>
      <c r="D216" s="15" t="s">
        <v>206</v>
      </c>
      <c r="E216" s="37"/>
      <c r="F216" s="37"/>
      <c r="G216" s="37" t="s">
        <v>58</v>
      </c>
      <c r="H216" s="37"/>
      <c r="I216" s="15"/>
      <c r="J216" s="16">
        <v>18750</v>
      </c>
      <c r="K216" s="15" t="s">
        <v>48</v>
      </c>
      <c r="L216" s="15" t="s">
        <v>49</v>
      </c>
      <c r="M216" s="16">
        <v>0</v>
      </c>
      <c r="N216" s="39" t="s">
        <v>50</v>
      </c>
      <c r="O216" s="39"/>
      <c r="P216" s="39"/>
      <c r="Q216" s="15"/>
      <c r="R216" s="150"/>
      <c r="S216" s="63"/>
      <c r="T216" s="15" t="s">
        <v>58</v>
      </c>
      <c r="U216" s="15" t="s">
        <v>54</v>
      </c>
      <c r="V216" s="15" t="s">
        <v>55</v>
      </c>
      <c r="W216" s="40"/>
    </row>
    <row r="217" spans="1:133" x14ac:dyDescent="0.2">
      <c r="B217" s="20"/>
      <c r="C217" s="15"/>
      <c r="D217" s="15" t="s">
        <v>71</v>
      </c>
      <c r="E217" s="37"/>
      <c r="F217" s="37"/>
      <c r="G217" s="37" t="s">
        <v>207</v>
      </c>
      <c r="H217" s="37"/>
      <c r="I217" s="15"/>
      <c r="J217" s="16">
        <v>3000000</v>
      </c>
      <c r="K217" s="15" t="s">
        <v>73</v>
      </c>
      <c r="L217" s="15" t="s">
        <v>49</v>
      </c>
      <c r="M217" s="16">
        <v>0</v>
      </c>
      <c r="N217" s="39" t="s">
        <v>50</v>
      </c>
      <c r="O217" s="39"/>
      <c r="P217" s="39"/>
      <c r="Q217" s="15"/>
      <c r="R217" s="150"/>
      <c r="S217" s="63"/>
      <c r="T217" s="15" t="s">
        <v>58</v>
      </c>
      <c r="U217" s="15" t="s">
        <v>54</v>
      </c>
      <c r="V217" s="15" t="s">
        <v>55</v>
      </c>
      <c r="W217" s="40" t="s">
        <v>208</v>
      </c>
    </row>
    <row r="218" spans="1:133" ht="12.75" customHeight="1" x14ac:dyDescent="0.2">
      <c r="B218" s="20"/>
      <c r="C218" s="15"/>
      <c r="D218" s="15" t="s">
        <v>57</v>
      </c>
      <c r="E218" s="37"/>
      <c r="F218" s="37"/>
      <c r="G218" s="85">
        <v>43739</v>
      </c>
      <c r="H218" s="37"/>
      <c r="I218" s="15"/>
      <c r="J218" s="16">
        <v>37500</v>
      </c>
      <c r="K218" s="15" t="s">
        <v>48</v>
      </c>
      <c r="L218" s="15" t="s">
        <v>49</v>
      </c>
      <c r="M218" s="17">
        <f>24/365</f>
        <v>6.575342465753424E-2</v>
      </c>
      <c r="N218" s="39" t="s">
        <v>50</v>
      </c>
      <c r="O218" s="39"/>
      <c r="P218" s="39"/>
      <c r="Q218" s="15" t="s">
        <v>209</v>
      </c>
      <c r="R218" s="151"/>
      <c r="S218" s="63"/>
      <c r="T218" s="15" t="s">
        <v>58</v>
      </c>
      <c r="U218" s="15" t="s">
        <v>54</v>
      </c>
      <c r="V218" s="15" t="s">
        <v>55</v>
      </c>
      <c r="W218" s="40"/>
    </row>
    <row r="219" spans="1:133" x14ac:dyDescent="0.2">
      <c r="B219" s="43"/>
      <c r="C219" s="44"/>
      <c r="D219" s="44" t="s">
        <v>74</v>
      </c>
      <c r="E219" s="45"/>
      <c r="F219" s="45"/>
      <c r="G219" s="45" t="s">
        <v>58</v>
      </c>
      <c r="H219" s="45"/>
      <c r="I219" s="44"/>
      <c r="J219" s="47" t="s">
        <v>75</v>
      </c>
      <c r="K219" s="44"/>
      <c r="L219" s="44" t="s">
        <v>76</v>
      </c>
      <c r="M219" s="44"/>
      <c r="N219" s="48"/>
      <c r="O219" s="65">
        <v>8.8499999999999995E-2</v>
      </c>
      <c r="P219" s="48" t="s">
        <v>78</v>
      </c>
      <c r="Q219" s="44"/>
      <c r="R219" s="69"/>
      <c r="S219" s="152" t="s">
        <v>142</v>
      </c>
      <c r="T219" s="44" t="s">
        <v>58</v>
      </c>
      <c r="U219" s="44" t="s">
        <v>54</v>
      </c>
      <c r="V219" s="44" t="s">
        <v>79</v>
      </c>
      <c r="W219" s="49" t="s">
        <v>80</v>
      </c>
    </row>
    <row r="220" spans="1:133" x14ac:dyDescent="0.2">
      <c r="B220" s="43"/>
      <c r="C220" s="44"/>
      <c r="D220" s="44" t="s">
        <v>81</v>
      </c>
      <c r="E220" s="45"/>
      <c r="F220" s="45"/>
      <c r="G220" s="45" t="s">
        <v>58</v>
      </c>
      <c r="H220" s="45"/>
      <c r="I220" s="44"/>
      <c r="J220" s="47" t="s">
        <v>58</v>
      </c>
      <c r="K220" s="44"/>
      <c r="L220" s="44" t="s">
        <v>76</v>
      </c>
      <c r="M220" s="44"/>
      <c r="N220" s="48"/>
      <c r="O220" s="65">
        <v>8.8499999999999995E-2</v>
      </c>
      <c r="P220" s="48" t="s">
        <v>78</v>
      </c>
      <c r="Q220" s="44"/>
      <c r="R220" s="69"/>
      <c r="S220" s="153"/>
      <c r="T220" s="44" t="s">
        <v>58</v>
      </c>
      <c r="U220" s="44" t="s">
        <v>54</v>
      </c>
      <c r="V220" s="44" t="s">
        <v>79</v>
      </c>
      <c r="W220" s="49" t="s">
        <v>58</v>
      </c>
    </row>
    <row r="221" spans="1:133" x14ac:dyDescent="0.2">
      <c r="B221" s="43"/>
      <c r="C221" s="44"/>
      <c r="D221" s="44" t="s">
        <v>210</v>
      </c>
      <c r="E221" s="45"/>
      <c r="F221" s="45"/>
      <c r="G221" s="45" t="s">
        <v>58</v>
      </c>
      <c r="H221" s="45"/>
      <c r="I221" s="44"/>
      <c r="J221" s="47" t="s">
        <v>58</v>
      </c>
      <c r="K221" s="44"/>
      <c r="L221" s="44" t="s">
        <v>76</v>
      </c>
      <c r="M221" s="44"/>
      <c r="N221" s="48"/>
      <c r="O221" s="65">
        <v>8.8499999999999995E-2</v>
      </c>
      <c r="P221" s="48" t="s">
        <v>78</v>
      </c>
      <c r="Q221" s="44"/>
      <c r="R221" s="69"/>
      <c r="S221" s="153"/>
      <c r="T221" s="44" t="s">
        <v>58</v>
      </c>
      <c r="U221" s="44" t="s">
        <v>54</v>
      </c>
      <c r="V221" s="44" t="s">
        <v>79</v>
      </c>
      <c r="W221" s="49" t="s">
        <v>58</v>
      </c>
    </row>
    <row r="222" spans="1:133" x14ac:dyDescent="0.2">
      <c r="B222" s="43"/>
      <c r="C222" s="44"/>
      <c r="D222" s="44" t="s">
        <v>82</v>
      </c>
      <c r="E222" s="45"/>
      <c r="F222" s="45"/>
      <c r="G222" s="45" t="s">
        <v>58</v>
      </c>
      <c r="H222" s="45"/>
      <c r="I222" s="44"/>
      <c r="J222" s="47" t="s">
        <v>58</v>
      </c>
      <c r="K222" s="44"/>
      <c r="L222" s="44" t="s">
        <v>76</v>
      </c>
      <c r="M222" s="44"/>
      <c r="N222" s="48"/>
      <c r="O222" s="65">
        <v>4.4200000000000003E-2</v>
      </c>
      <c r="P222" s="48" t="s">
        <v>78</v>
      </c>
      <c r="Q222" s="44"/>
      <c r="R222" s="69"/>
      <c r="S222" s="153"/>
      <c r="T222" s="44" t="s">
        <v>58</v>
      </c>
      <c r="U222" s="44" t="s">
        <v>54</v>
      </c>
      <c r="V222" s="44" t="s">
        <v>79</v>
      </c>
      <c r="W222" s="49" t="s">
        <v>58</v>
      </c>
    </row>
    <row r="223" spans="1:133" s="18" customFormat="1" ht="12.75" customHeight="1" x14ac:dyDescent="0.2">
      <c r="A223" s="2"/>
      <c r="B223" s="43"/>
      <c r="C223" s="44"/>
      <c r="D223" s="44" t="s">
        <v>84</v>
      </c>
      <c r="E223" s="45"/>
      <c r="F223" s="45"/>
      <c r="G223" s="45" t="s">
        <v>58</v>
      </c>
      <c r="H223" s="45"/>
      <c r="I223" s="44"/>
      <c r="J223" s="47" t="s">
        <v>58</v>
      </c>
      <c r="K223" s="44"/>
      <c r="L223" s="44" t="s">
        <v>76</v>
      </c>
      <c r="M223" s="44"/>
      <c r="N223" s="48"/>
      <c r="O223" s="65">
        <v>8.8499999999999995E-2</v>
      </c>
      <c r="P223" s="48" t="s">
        <v>78</v>
      </c>
      <c r="Q223" s="44"/>
      <c r="R223" s="69"/>
      <c r="S223" s="153"/>
      <c r="T223" s="44" t="s">
        <v>58</v>
      </c>
      <c r="U223" s="44" t="s">
        <v>54</v>
      </c>
      <c r="V223" s="44" t="s">
        <v>79</v>
      </c>
      <c r="W223" s="49" t="s">
        <v>58</v>
      </c>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row>
    <row r="224" spans="1:133" s="18" customFormat="1" x14ac:dyDescent="0.2">
      <c r="A224" s="2"/>
      <c r="B224" s="43"/>
      <c r="C224" s="44"/>
      <c r="D224" s="44" t="s">
        <v>211</v>
      </c>
      <c r="E224" s="45"/>
      <c r="F224" s="45"/>
      <c r="G224" s="45" t="s">
        <v>58</v>
      </c>
      <c r="H224" s="45"/>
      <c r="I224" s="44"/>
      <c r="J224" s="47" t="s">
        <v>58</v>
      </c>
      <c r="K224" s="44"/>
      <c r="L224" s="44" t="s">
        <v>76</v>
      </c>
      <c r="M224" s="44"/>
      <c r="N224" s="48"/>
      <c r="O224" s="65">
        <v>4.4200000000000003E-2</v>
      </c>
      <c r="P224" s="48" t="s">
        <v>78</v>
      </c>
      <c r="Q224" s="44"/>
      <c r="R224" s="69"/>
      <c r="S224" s="153"/>
      <c r="T224" s="44" t="s">
        <v>58</v>
      </c>
      <c r="U224" s="44" t="s">
        <v>54</v>
      </c>
      <c r="V224" s="44" t="s">
        <v>79</v>
      </c>
      <c r="W224" s="49" t="s">
        <v>58</v>
      </c>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row>
    <row r="225" spans="1:133" s="18" customFormat="1" x14ac:dyDescent="0.2">
      <c r="A225" s="2"/>
      <c r="B225" s="43"/>
      <c r="C225" s="44"/>
      <c r="D225" s="44" t="s">
        <v>212</v>
      </c>
      <c r="E225" s="45"/>
      <c r="F225" s="45"/>
      <c r="G225" s="45" t="s">
        <v>58</v>
      </c>
      <c r="H225" s="45"/>
      <c r="I225" s="44"/>
      <c r="J225" s="47" t="s">
        <v>58</v>
      </c>
      <c r="K225" s="44"/>
      <c r="L225" s="44" t="s">
        <v>76</v>
      </c>
      <c r="M225" s="44"/>
      <c r="N225" s="48"/>
      <c r="O225" s="65">
        <v>4.4200000000000003E-2</v>
      </c>
      <c r="P225" s="48" t="s">
        <v>78</v>
      </c>
      <c r="Q225" s="44"/>
      <c r="R225" s="69"/>
      <c r="S225" s="153"/>
      <c r="T225" s="44" t="s">
        <v>58</v>
      </c>
      <c r="U225" s="44" t="s">
        <v>54</v>
      </c>
      <c r="V225" s="44" t="s">
        <v>79</v>
      </c>
      <c r="W225" s="49" t="s">
        <v>58</v>
      </c>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row>
    <row r="226" spans="1:133" s="18" customFormat="1" x14ac:dyDescent="0.2">
      <c r="A226" s="2"/>
      <c r="B226" s="43"/>
      <c r="C226" s="44"/>
      <c r="D226" s="44" t="s">
        <v>213</v>
      </c>
      <c r="E226" s="45"/>
      <c r="F226" s="45"/>
      <c r="G226" s="45" t="s">
        <v>58</v>
      </c>
      <c r="H226" s="45"/>
      <c r="I226" s="44"/>
      <c r="J226" s="47" t="s">
        <v>58</v>
      </c>
      <c r="K226" s="44"/>
      <c r="L226" s="44" t="s">
        <v>76</v>
      </c>
      <c r="M226" s="44"/>
      <c r="N226" s="48"/>
      <c r="O226" s="65">
        <v>4.4200000000000003E-2</v>
      </c>
      <c r="P226" s="48" t="s">
        <v>78</v>
      </c>
      <c r="Q226" s="44"/>
      <c r="R226" s="69"/>
      <c r="S226" s="153"/>
      <c r="T226" s="44" t="s">
        <v>58</v>
      </c>
      <c r="U226" s="44" t="s">
        <v>54</v>
      </c>
      <c r="V226" s="44" t="s">
        <v>79</v>
      </c>
      <c r="W226" s="49" t="s">
        <v>58</v>
      </c>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row>
    <row r="227" spans="1:133" s="18" customFormat="1" x14ac:dyDescent="0.2">
      <c r="A227" s="2"/>
      <c r="B227" s="43"/>
      <c r="C227" s="44"/>
      <c r="D227" s="44" t="s">
        <v>214</v>
      </c>
      <c r="E227" s="45"/>
      <c r="F227" s="45"/>
      <c r="G227" s="45" t="s">
        <v>58</v>
      </c>
      <c r="H227" s="45"/>
      <c r="I227" s="44"/>
      <c r="J227" s="47" t="s">
        <v>58</v>
      </c>
      <c r="K227" s="44"/>
      <c r="L227" s="44" t="s">
        <v>76</v>
      </c>
      <c r="M227" s="44"/>
      <c r="N227" s="48"/>
      <c r="O227" s="65">
        <v>4.4200000000000003E-2</v>
      </c>
      <c r="P227" s="48" t="s">
        <v>78</v>
      </c>
      <c r="Q227" s="44"/>
      <c r="R227" s="69"/>
      <c r="S227" s="153"/>
      <c r="T227" s="44" t="s">
        <v>58</v>
      </c>
      <c r="U227" s="44" t="s">
        <v>54</v>
      </c>
      <c r="V227" s="44" t="s">
        <v>79</v>
      </c>
      <c r="W227" s="49" t="s">
        <v>58</v>
      </c>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row>
    <row r="228" spans="1:133" s="18" customFormat="1" x14ac:dyDescent="0.2">
      <c r="A228" s="2"/>
      <c r="B228" s="43"/>
      <c r="C228" s="44"/>
      <c r="D228" s="44" t="s">
        <v>215</v>
      </c>
      <c r="E228" s="45"/>
      <c r="F228" s="45"/>
      <c r="G228" s="45" t="s">
        <v>58</v>
      </c>
      <c r="H228" s="45"/>
      <c r="I228" s="44"/>
      <c r="J228" s="47" t="s">
        <v>58</v>
      </c>
      <c r="K228" s="44"/>
      <c r="L228" s="44" t="s">
        <v>76</v>
      </c>
      <c r="M228" s="44"/>
      <c r="N228" s="48"/>
      <c r="O228" s="65">
        <v>4.4200000000000003E-2</v>
      </c>
      <c r="P228" s="48" t="s">
        <v>78</v>
      </c>
      <c r="Q228" s="44"/>
      <c r="R228" s="69"/>
      <c r="S228" s="153"/>
      <c r="T228" s="44" t="s">
        <v>58</v>
      </c>
      <c r="U228" s="44" t="s">
        <v>54</v>
      </c>
      <c r="V228" s="44" t="s">
        <v>79</v>
      </c>
      <c r="W228" s="49" t="s">
        <v>58</v>
      </c>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row>
    <row r="229" spans="1:133" s="18" customFormat="1" x14ac:dyDescent="0.2">
      <c r="A229" s="2"/>
      <c r="B229" s="43"/>
      <c r="C229" s="44"/>
      <c r="D229" s="44" t="s">
        <v>88</v>
      </c>
      <c r="E229" s="45"/>
      <c r="F229" s="45"/>
      <c r="G229" s="45" t="s">
        <v>207</v>
      </c>
      <c r="H229" s="45"/>
      <c r="I229" s="44"/>
      <c r="J229" s="47" t="s">
        <v>58</v>
      </c>
      <c r="K229" s="44"/>
      <c r="L229" s="44" t="s">
        <v>76</v>
      </c>
      <c r="M229" s="44"/>
      <c r="N229" s="48"/>
      <c r="O229" s="65">
        <v>0.92</v>
      </c>
      <c r="P229" s="48" t="s">
        <v>78</v>
      </c>
      <c r="Q229" s="44"/>
      <c r="R229" s="69"/>
      <c r="S229" s="153"/>
      <c r="T229" s="44" t="s">
        <v>58</v>
      </c>
      <c r="U229" s="44" t="s">
        <v>54</v>
      </c>
      <c r="V229" s="44" t="s">
        <v>91</v>
      </c>
      <c r="W229" s="49" t="s">
        <v>208</v>
      </c>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row>
    <row r="230" spans="1:133" s="18" customFormat="1" x14ac:dyDescent="0.2">
      <c r="A230" s="2"/>
      <c r="B230" s="43"/>
      <c r="C230" s="44"/>
      <c r="D230" s="44" t="s">
        <v>93</v>
      </c>
      <c r="E230" s="45"/>
      <c r="F230" s="45"/>
      <c r="G230" s="46">
        <v>43739</v>
      </c>
      <c r="H230" s="45"/>
      <c r="I230" s="44"/>
      <c r="J230" s="44" t="s">
        <v>58</v>
      </c>
      <c r="K230" s="44"/>
      <c r="L230" s="44" t="s">
        <v>76</v>
      </c>
      <c r="M230" s="44"/>
      <c r="N230" s="48"/>
      <c r="O230" s="65">
        <v>0.92</v>
      </c>
      <c r="P230" s="48" t="s">
        <v>78</v>
      </c>
      <c r="Q230" s="44"/>
      <c r="R230" s="69"/>
      <c r="S230" s="153"/>
      <c r="T230" s="44" t="s">
        <v>58</v>
      </c>
      <c r="U230" s="44" t="s">
        <v>54</v>
      </c>
      <c r="V230" s="44" t="s">
        <v>91</v>
      </c>
      <c r="W230" s="49"/>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row>
    <row r="231" spans="1:133" s="18" customFormat="1" x14ac:dyDescent="0.2">
      <c r="A231" s="2"/>
      <c r="B231" s="43"/>
      <c r="C231" s="44"/>
      <c r="D231" s="44" t="s">
        <v>95</v>
      </c>
      <c r="E231" s="45"/>
      <c r="F231" s="45"/>
      <c r="G231" s="45" t="s">
        <v>58</v>
      </c>
      <c r="H231" s="45"/>
      <c r="I231" s="44"/>
      <c r="J231" s="44" t="s">
        <v>58</v>
      </c>
      <c r="K231" s="44"/>
      <c r="L231" s="44" t="s">
        <v>76</v>
      </c>
      <c r="M231" s="44"/>
      <c r="N231" s="48"/>
      <c r="O231" s="65">
        <v>1.83</v>
      </c>
      <c r="P231" s="48" t="s">
        <v>78</v>
      </c>
      <c r="Q231" s="44"/>
      <c r="R231" s="69"/>
      <c r="S231" s="153"/>
      <c r="T231" s="44" t="s">
        <v>58</v>
      </c>
      <c r="U231" s="44" t="s">
        <v>54</v>
      </c>
      <c r="V231" s="44" t="s">
        <v>91</v>
      </c>
      <c r="W231" s="49"/>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row>
    <row r="232" spans="1:133" s="18" customFormat="1" x14ac:dyDescent="0.2">
      <c r="A232" s="2"/>
      <c r="B232" s="43"/>
      <c r="C232" s="44"/>
      <c r="D232" s="44" t="s">
        <v>216</v>
      </c>
      <c r="E232" s="45"/>
      <c r="F232" s="45"/>
      <c r="G232" s="45" t="s">
        <v>58</v>
      </c>
      <c r="H232" s="45"/>
      <c r="I232" s="44"/>
      <c r="J232" s="44" t="s">
        <v>58</v>
      </c>
      <c r="K232" s="44"/>
      <c r="L232" s="44" t="s">
        <v>76</v>
      </c>
      <c r="M232" s="44"/>
      <c r="N232" s="48"/>
      <c r="O232" s="65">
        <v>0.92</v>
      </c>
      <c r="P232" s="48" t="s">
        <v>78</v>
      </c>
      <c r="Q232" s="44"/>
      <c r="R232" s="69"/>
      <c r="S232" s="153"/>
      <c r="T232" s="44" t="s">
        <v>58</v>
      </c>
      <c r="U232" s="44" t="s">
        <v>54</v>
      </c>
      <c r="V232" s="44" t="s">
        <v>91</v>
      </c>
      <c r="W232" s="49"/>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row>
    <row r="233" spans="1:133" s="18" customFormat="1" x14ac:dyDescent="0.2">
      <c r="A233" s="2"/>
      <c r="B233" s="43"/>
      <c r="C233" s="44"/>
      <c r="D233" s="44" t="s">
        <v>97</v>
      </c>
      <c r="E233" s="45"/>
      <c r="F233" s="45"/>
      <c r="G233" s="45" t="s">
        <v>58</v>
      </c>
      <c r="H233" s="45"/>
      <c r="I233" s="44"/>
      <c r="J233" s="44" t="s">
        <v>58</v>
      </c>
      <c r="K233" s="44"/>
      <c r="L233" s="44" t="s">
        <v>76</v>
      </c>
      <c r="M233" s="44"/>
      <c r="N233" s="48"/>
      <c r="O233" s="65">
        <v>3.67</v>
      </c>
      <c r="P233" s="48" t="s">
        <v>78</v>
      </c>
      <c r="Q233" s="44"/>
      <c r="R233" s="69"/>
      <c r="S233" s="153"/>
      <c r="T233" s="44" t="s">
        <v>58</v>
      </c>
      <c r="U233" s="44" t="s">
        <v>54</v>
      </c>
      <c r="V233" s="44" t="s">
        <v>91</v>
      </c>
      <c r="W233" s="49"/>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row>
    <row r="234" spans="1:133" s="18" customFormat="1" x14ac:dyDescent="0.2">
      <c r="A234" s="2"/>
      <c r="B234" s="43"/>
      <c r="C234" s="44"/>
      <c r="D234" s="44" t="s">
        <v>99</v>
      </c>
      <c r="E234" s="45"/>
      <c r="F234" s="45"/>
      <c r="G234" s="45" t="s">
        <v>58</v>
      </c>
      <c r="H234" s="45"/>
      <c r="I234" s="44"/>
      <c r="J234" s="44" t="s">
        <v>58</v>
      </c>
      <c r="K234" s="44"/>
      <c r="L234" s="44" t="s">
        <v>76</v>
      </c>
      <c r="M234" s="44"/>
      <c r="N234" s="48"/>
      <c r="O234" s="65">
        <v>10.18</v>
      </c>
      <c r="P234" s="48" t="s">
        <v>78</v>
      </c>
      <c r="Q234" s="44"/>
      <c r="R234" s="69"/>
      <c r="S234" s="153"/>
      <c r="T234" s="44" t="s">
        <v>58</v>
      </c>
      <c r="U234" s="44" t="s">
        <v>54</v>
      </c>
      <c r="V234" s="44" t="s">
        <v>91</v>
      </c>
      <c r="W234" s="49"/>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row>
    <row r="235" spans="1:133" ht="15" customHeight="1" x14ac:dyDescent="0.2">
      <c r="B235" s="43"/>
      <c r="C235" s="44"/>
      <c r="D235" s="44" t="s">
        <v>100</v>
      </c>
      <c r="E235" s="45"/>
      <c r="F235" s="45"/>
      <c r="G235" s="45" t="s">
        <v>58</v>
      </c>
      <c r="H235" s="45"/>
      <c r="I235" s="44"/>
      <c r="J235" s="44" t="s">
        <v>58</v>
      </c>
      <c r="K235" s="44"/>
      <c r="L235" s="44" t="s">
        <v>76</v>
      </c>
      <c r="M235" s="44"/>
      <c r="N235" s="48"/>
      <c r="O235" s="65">
        <v>10.18</v>
      </c>
      <c r="P235" s="48" t="s">
        <v>78</v>
      </c>
      <c r="Q235" s="44"/>
      <c r="R235" s="69"/>
      <c r="S235" s="153"/>
      <c r="T235" s="44" t="s">
        <v>58</v>
      </c>
      <c r="U235" s="44" t="s">
        <v>54</v>
      </c>
      <c r="V235" s="44" t="s">
        <v>91</v>
      </c>
      <c r="W235" s="49"/>
    </row>
    <row r="236" spans="1:133" ht="13.5" thickBot="1" x14ac:dyDescent="0.25">
      <c r="B236" s="50"/>
      <c r="C236" s="51"/>
      <c r="D236" s="51" t="s">
        <v>217</v>
      </c>
      <c r="E236" s="52"/>
      <c r="F236" s="52"/>
      <c r="G236" s="52" t="s">
        <v>58</v>
      </c>
      <c r="H236" s="52"/>
      <c r="I236" s="51"/>
      <c r="J236" s="51" t="s">
        <v>58</v>
      </c>
      <c r="K236" s="51"/>
      <c r="L236" s="51" t="s">
        <v>76</v>
      </c>
      <c r="M236" s="51"/>
      <c r="N236" s="54"/>
      <c r="O236" s="72">
        <v>10.18</v>
      </c>
      <c r="P236" s="54" t="s">
        <v>78</v>
      </c>
      <c r="Q236" s="51"/>
      <c r="R236" s="73"/>
      <c r="S236" s="154"/>
      <c r="T236" s="51" t="s">
        <v>58</v>
      </c>
      <c r="U236" s="51" t="s">
        <v>54</v>
      </c>
      <c r="V236" s="51" t="s">
        <v>91</v>
      </c>
      <c r="W236" s="55"/>
    </row>
    <row r="237" spans="1:133" ht="12.75" customHeight="1" x14ac:dyDescent="0.2">
      <c r="B237" s="31" t="s">
        <v>43</v>
      </c>
      <c r="C237" s="74" t="s">
        <v>221</v>
      </c>
      <c r="D237" s="32" t="s">
        <v>44</v>
      </c>
      <c r="E237" s="33">
        <v>45223</v>
      </c>
      <c r="F237" s="33">
        <v>45624</v>
      </c>
      <c r="G237" s="33">
        <v>45224</v>
      </c>
      <c r="H237" s="33">
        <v>46022</v>
      </c>
      <c r="I237" s="32" t="s">
        <v>46</v>
      </c>
      <c r="J237" s="56">
        <v>4000</v>
      </c>
      <c r="K237" s="32" t="s">
        <v>48</v>
      </c>
      <c r="L237" s="32" t="s">
        <v>49</v>
      </c>
      <c r="M237" s="34">
        <f>450/365</f>
        <v>1.2328767123287672</v>
      </c>
      <c r="N237" s="35" t="s">
        <v>50</v>
      </c>
      <c r="O237" s="57"/>
      <c r="P237" s="35"/>
      <c r="Q237" s="32" t="s">
        <v>219</v>
      </c>
      <c r="R237" s="149" t="s">
        <v>281</v>
      </c>
      <c r="S237" s="32"/>
      <c r="T237" s="32" t="s">
        <v>53</v>
      </c>
      <c r="U237" s="32" t="s">
        <v>158</v>
      </c>
      <c r="V237" s="32" t="s">
        <v>55</v>
      </c>
      <c r="W237" s="36"/>
    </row>
    <row r="238" spans="1:133" x14ac:dyDescent="0.2">
      <c r="B238" s="20"/>
      <c r="C238" s="15"/>
      <c r="D238" s="15" t="s">
        <v>63</v>
      </c>
      <c r="E238" s="37"/>
      <c r="F238" s="37"/>
      <c r="G238" s="37" t="s">
        <v>58</v>
      </c>
      <c r="H238" s="37" t="s">
        <v>234</v>
      </c>
      <c r="I238" s="15"/>
      <c r="J238" s="16">
        <v>1000</v>
      </c>
      <c r="K238" s="15" t="s">
        <v>48</v>
      </c>
      <c r="L238" s="15" t="s">
        <v>49</v>
      </c>
      <c r="M238" s="16">
        <v>0</v>
      </c>
      <c r="N238" s="39" t="s">
        <v>50</v>
      </c>
      <c r="O238" s="19"/>
      <c r="P238" s="39"/>
      <c r="Q238" s="15"/>
      <c r="R238" s="151"/>
      <c r="S238" s="15"/>
      <c r="T238" s="15" t="s">
        <v>58</v>
      </c>
      <c r="U238" s="15" t="s">
        <v>158</v>
      </c>
      <c r="V238" s="15" t="s">
        <v>55</v>
      </c>
      <c r="W238" s="40"/>
    </row>
    <row r="239" spans="1:133" x14ac:dyDescent="0.2">
      <c r="B239" s="20"/>
      <c r="C239" s="15"/>
      <c r="D239" s="15" t="s">
        <v>60</v>
      </c>
      <c r="E239" s="37"/>
      <c r="F239" s="37"/>
      <c r="G239" s="37" t="s">
        <v>58</v>
      </c>
      <c r="H239" s="37" t="s">
        <v>234</v>
      </c>
      <c r="I239" s="15"/>
      <c r="J239" s="16">
        <v>4000</v>
      </c>
      <c r="K239" s="15" t="s">
        <v>48</v>
      </c>
      <c r="L239" s="15" t="s">
        <v>49</v>
      </c>
      <c r="M239" s="16">
        <v>0</v>
      </c>
      <c r="N239" s="39" t="s">
        <v>50</v>
      </c>
      <c r="O239" s="19"/>
      <c r="P239" s="39"/>
      <c r="Q239" s="15"/>
      <c r="R239" s="151"/>
      <c r="S239" s="63"/>
      <c r="T239" s="15" t="s">
        <v>58</v>
      </c>
      <c r="U239" s="15" t="s">
        <v>158</v>
      </c>
      <c r="V239" s="15" t="s">
        <v>55</v>
      </c>
      <c r="W239" s="40"/>
    </row>
    <row r="240" spans="1:133" x14ac:dyDescent="0.2">
      <c r="B240" s="20"/>
      <c r="C240" s="15"/>
      <c r="D240" s="15" t="s">
        <v>61</v>
      </c>
      <c r="E240" s="37"/>
      <c r="F240" s="37"/>
      <c r="G240" s="37" t="s">
        <v>58</v>
      </c>
      <c r="H240" s="37" t="s">
        <v>234</v>
      </c>
      <c r="I240" s="15"/>
      <c r="J240" s="16">
        <v>1000</v>
      </c>
      <c r="K240" s="15" t="s">
        <v>48</v>
      </c>
      <c r="L240" s="15" t="s">
        <v>49</v>
      </c>
      <c r="M240" s="16">
        <v>0</v>
      </c>
      <c r="N240" s="39" t="s">
        <v>50</v>
      </c>
      <c r="O240" s="19"/>
      <c r="P240" s="39"/>
      <c r="Q240" s="15"/>
      <c r="R240" s="151"/>
      <c r="S240" s="63"/>
      <c r="T240" s="15" t="s">
        <v>58</v>
      </c>
      <c r="U240" s="15" t="s">
        <v>158</v>
      </c>
      <c r="V240" s="15" t="s">
        <v>55</v>
      </c>
      <c r="W240" s="40"/>
    </row>
    <row r="241" spans="1:133" x14ac:dyDescent="0.2">
      <c r="B241" s="20"/>
      <c r="C241" s="15"/>
      <c r="D241" s="15" t="s">
        <v>71</v>
      </c>
      <c r="E241" s="37"/>
      <c r="F241" s="37"/>
      <c r="G241" s="37" t="s">
        <v>58</v>
      </c>
      <c r="H241" s="37" t="s">
        <v>234</v>
      </c>
      <c r="I241" s="15"/>
      <c r="J241" s="16">
        <v>160000</v>
      </c>
      <c r="K241" s="15" t="s">
        <v>73</v>
      </c>
      <c r="L241" s="15" t="s">
        <v>49</v>
      </c>
      <c r="M241" s="81">
        <v>0</v>
      </c>
      <c r="N241" s="39" t="s">
        <v>50</v>
      </c>
      <c r="O241" s="19"/>
      <c r="P241" s="39"/>
      <c r="Q241" s="15"/>
      <c r="R241" s="151"/>
      <c r="S241" s="63"/>
      <c r="T241" s="15" t="s">
        <v>58</v>
      </c>
      <c r="U241" s="15" t="s">
        <v>158</v>
      </c>
      <c r="V241" s="15" t="s">
        <v>55</v>
      </c>
      <c r="W241" s="40"/>
    </row>
    <row r="242" spans="1:133" s="18" customFormat="1" ht="12.75" customHeight="1" x14ac:dyDescent="0.2">
      <c r="A242" s="2"/>
      <c r="B242" s="43"/>
      <c r="C242" s="44"/>
      <c r="D242" s="44" t="s">
        <v>74</v>
      </c>
      <c r="E242" s="45"/>
      <c r="F242" s="45"/>
      <c r="G242" s="45" t="s">
        <v>58</v>
      </c>
      <c r="H242" s="45" t="s">
        <v>58</v>
      </c>
      <c r="I242" s="44"/>
      <c r="J242" s="47" t="s">
        <v>75</v>
      </c>
      <c r="K242" s="44"/>
      <c r="L242" s="44" t="s">
        <v>76</v>
      </c>
      <c r="M242" s="47"/>
      <c r="N242" s="48"/>
      <c r="O242" s="48">
        <v>0.10390000000000001</v>
      </c>
      <c r="P242" s="48" t="s">
        <v>78</v>
      </c>
      <c r="Q242" s="44"/>
      <c r="R242" s="94"/>
      <c r="S242" s="152" t="s">
        <v>220</v>
      </c>
      <c r="T242" s="44" t="s">
        <v>58</v>
      </c>
      <c r="U242" s="44" t="s">
        <v>158</v>
      </c>
      <c r="V242" s="44" t="s">
        <v>79</v>
      </c>
      <c r="W242" s="49" t="s">
        <v>80</v>
      </c>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row>
    <row r="243" spans="1:133" s="18" customFormat="1" x14ac:dyDescent="0.2">
      <c r="A243" s="2"/>
      <c r="B243" s="43"/>
      <c r="C243" s="44"/>
      <c r="D243" s="44" t="s">
        <v>81</v>
      </c>
      <c r="E243" s="45"/>
      <c r="F243" s="45"/>
      <c r="G243" s="45" t="s">
        <v>58</v>
      </c>
      <c r="H243" s="45" t="s">
        <v>58</v>
      </c>
      <c r="I243" s="44"/>
      <c r="J243" s="47" t="s">
        <v>58</v>
      </c>
      <c r="K243" s="44"/>
      <c r="L243" s="44" t="s">
        <v>76</v>
      </c>
      <c r="M243" s="47"/>
      <c r="N243" s="48"/>
      <c r="O243" s="48">
        <v>0.10390000000000001</v>
      </c>
      <c r="P243" s="48" t="s">
        <v>78</v>
      </c>
      <c r="Q243" s="44"/>
      <c r="R243" s="94"/>
      <c r="S243" s="153"/>
      <c r="T243" s="44" t="s">
        <v>58</v>
      </c>
      <c r="U243" s="44" t="s">
        <v>158</v>
      </c>
      <c r="V243" s="44" t="s">
        <v>79</v>
      </c>
      <c r="W243" s="49" t="s">
        <v>58</v>
      </c>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row>
    <row r="244" spans="1:133" s="18" customFormat="1" x14ac:dyDescent="0.2">
      <c r="A244" s="2"/>
      <c r="B244" s="43"/>
      <c r="C244" s="44"/>
      <c r="D244" s="44" t="s">
        <v>82</v>
      </c>
      <c r="E244" s="45"/>
      <c r="F244" s="45"/>
      <c r="G244" s="45" t="s">
        <v>58</v>
      </c>
      <c r="H244" s="45" t="s">
        <v>58</v>
      </c>
      <c r="I244" s="44"/>
      <c r="J244" s="47" t="s">
        <v>58</v>
      </c>
      <c r="K244" s="44"/>
      <c r="L244" s="44" t="s">
        <v>76</v>
      </c>
      <c r="M244" s="47"/>
      <c r="N244" s="48"/>
      <c r="O244" s="48">
        <v>5.1900000000000002E-2</v>
      </c>
      <c r="P244" s="48" t="s">
        <v>78</v>
      </c>
      <c r="Q244" s="44"/>
      <c r="R244" s="94"/>
      <c r="S244" s="153"/>
      <c r="T244" s="44" t="s">
        <v>58</v>
      </c>
      <c r="U244" s="44" t="s">
        <v>158</v>
      </c>
      <c r="V244" s="44" t="s">
        <v>79</v>
      </c>
      <c r="W244" s="49" t="s">
        <v>58</v>
      </c>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row>
    <row r="245" spans="1:133" s="18" customFormat="1" x14ac:dyDescent="0.2">
      <c r="A245" s="2"/>
      <c r="B245" s="43"/>
      <c r="C245" s="44"/>
      <c r="D245" s="44" t="s">
        <v>84</v>
      </c>
      <c r="E245" s="45"/>
      <c r="F245" s="45"/>
      <c r="G245" s="45" t="s">
        <v>58</v>
      </c>
      <c r="H245" s="45" t="s">
        <v>58</v>
      </c>
      <c r="I245" s="44"/>
      <c r="J245" s="47" t="s">
        <v>58</v>
      </c>
      <c r="K245" s="44"/>
      <c r="L245" s="44" t="s">
        <v>76</v>
      </c>
      <c r="M245" s="47"/>
      <c r="N245" s="48"/>
      <c r="O245" s="48">
        <v>0.10390000000000001</v>
      </c>
      <c r="P245" s="48" t="s">
        <v>78</v>
      </c>
      <c r="Q245" s="44"/>
      <c r="R245" s="94"/>
      <c r="S245" s="153"/>
      <c r="T245" s="44" t="s">
        <v>58</v>
      </c>
      <c r="U245" s="44" t="s">
        <v>158</v>
      </c>
      <c r="V245" s="44" t="s">
        <v>79</v>
      </c>
      <c r="W245" s="49" t="s">
        <v>58</v>
      </c>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row>
    <row r="246" spans="1:133" s="18" customFormat="1" x14ac:dyDescent="0.2">
      <c r="A246" s="2"/>
      <c r="B246" s="43"/>
      <c r="C246" s="44"/>
      <c r="D246" s="44" t="s">
        <v>85</v>
      </c>
      <c r="E246" s="45"/>
      <c r="F246" s="45"/>
      <c r="G246" s="45" t="s">
        <v>58</v>
      </c>
      <c r="H246" s="45" t="s">
        <v>58</v>
      </c>
      <c r="I246" s="44"/>
      <c r="J246" s="47" t="s">
        <v>58</v>
      </c>
      <c r="K246" s="44"/>
      <c r="L246" s="44" t="s">
        <v>76</v>
      </c>
      <c r="M246" s="47"/>
      <c r="N246" s="48"/>
      <c r="O246" s="48">
        <v>5.1900000000000002E-2</v>
      </c>
      <c r="P246" s="48" t="s">
        <v>78</v>
      </c>
      <c r="Q246" s="44"/>
      <c r="R246" s="94"/>
      <c r="S246" s="153"/>
      <c r="T246" s="44" t="s">
        <v>58</v>
      </c>
      <c r="U246" s="44" t="s">
        <v>158</v>
      </c>
      <c r="V246" s="44" t="s">
        <v>79</v>
      </c>
      <c r="W246" s="49" t="s">
        <v>58</v>
      </c>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row>
    <row r="247" spans="1:133" s="18" customFormat="1" x14ac:dyDescent="0.2">
      <c r="A247" s="2"/>
      <c r="B247" s="43"/>
      <c r="C247" s="44"/>
      <c r="D247" s="44" t="s">
        <v>87</v>
      </c>
      <c r="E247" s="45"/>
      <c r="F247" s="45"/>
      <c r="G247" s="45" t="s">
        <v>58</v>
      </c>
      <c r="H247" s="45" t="s">
        <v>58</v>
      </c>
      <c r="I247" s="44"/>
      <c r="J247" s="47" t="s">
        <v>58</v>
      </c>
      <c r="K247" s="44"/>
      <c r="L247" s="44" t="s">
        <v>76</v>
      </c>
      <c r="M247" s="47"/>
      <c r="N247" s="48"/>
      <c r="O247" s="48">
        <v>5.1900000000000002E-2</v>
      </c>
      <c r="P247" s="48" t="s">
        <v>78</v>
      </c>
      <c r="Q247" s="44"/>
      <c r="R247" s="94"/>
      <c r="S247" s="153"/>
      <c r="T247" s="44" t="s">
        <v>58</v>
      </c>
      <c r="U247" s="44" t="s">
        <v>158</v>
      </c>
      <c r="V247" s="44" t="s">
        <v>79</v>
      </c>
      <c r="W247" s="49" t="s">
        <v>58</v>
      </c>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row>
    <row r="248" spans="1:133" s="18" customFormat="1" x14ac:dyDescent="0.2">
      <c r="A248" s="2"/>
      <c r="B248" s="43"/>
      <c r="C248" s="44"/>
      <c r="D248" s="44" t="s">
        <v>88</v>
      </c>
      <c r="E248" s="45"/>
      <c r="F248" s="45"/>
      <c r="G248" s="45" t="s">
        <v>58</v>
      </c>
      <c r="H248" s="45" t="s">
        <v>58</v>
      </c>
      <c r="I248" s="44"/>
      <c r="J248" s="47" t="s">
        <v>58</v>
      </c>
      <c r="K248" s="44"/>
      <c r="L248" s="44" t="s">
        <v>76</v>
      </c>
      <c r="M248" s="47"/>
      <c r="N248" s="48"/>
      <c r="O248" s="48">
        <v>1.0633999999999999</v>
      </c>
      <c r="P248" s="48" t="s">
        <v>78</v>
      </c>
      <c r="Q248" s="44"/>
      <c r="R248" s="94"/>
      <c r="S248" s="153"/>
      <c r="T248" s="44" t="s">
        <v>58</v>
      </c>
      <c r="U248" s="44" t="s">
        <v>158</v>
      </c>
      <c r="V248" s="44" t="s">
        <v>91</v>
      </c>
      <c r="W248" s="49"/>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row>
    <row r="249" spans="1:133" s="18" customFormat="1" x14ac:dyDescent="0.2">
      <c r="A249" s="2"/>
      <c r="B249" s="43"/>
      <c r="C249" s="44"/>
      <c r="D249" s="44" t="s">
        <v>93</v>
      </c>
      <c r="E249" s="45"/>
      <c r="F249" s="45"/>
      <c r="G249" s="45" t="s">
        <v>58</v>
      </c>
      <c r="H249" s="45" t="s">
        <v>58</v>
      </c>
      <c r="I249" s="44"/>
      <c r="J249" s="47" t="s">
        <v>58</v>
      </c>
      <c r="K249" s="44"/>
      <c r="L249" s="44" t="s">
        <v>76</v>
      </c>
      <c r="M249" s="47"/>
      <c r="N249" s="48"/>
      <c r="O249" s="48">
        <v>1.0633999999999999</v>
      </c>
      <c r="P249" s="48" t="s">
        <v>78</v>
      </c>
      <c r="Q249" s="44"/>
      <c r="R249" s="94"/>
      <c r="S249" s="153"/>
      <c r="T249" s="44" t="s">
        <v>58</v>
      </c>
      <c r="U249" s="44" t="s">
        <v>158</v>
      </c>
      <c r="V249" s="44" t="s">
        <v>91</v>
      </c>
      <c r="W249" s="49"/>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row>
    <row r="250" spans="1:133" s="18" customFormat="1" x14ac:dyDescent="0.2">
      <c r="A250" s="2"/>
      <c r="B250" s="43"/>
      <c r="C250" s="44"/>
      <c r="D250" s="44" t="s">
        <v>95</v>
      </c>
      <c r="E250" s="45"/>
      <c r="F250" s="45"/>
      <c r="G250" s="45" t="s">
        <v>58</v>
      </c>
      <c r="H250" s="45" t="s">
        <v>58</v>
      </c>
      <c r="I250" s="44"/>
      <c r="J250" s="47" t="s">
        <v>58</v>
      </c>
      <c r="K250" s="44"/>
      <c r="L250" s="44" t="s">
        <v>76</v>
      </c>
      <c r="M250" s="47"/>
      <c r="N250" s="48"/>
      <c r="O250" s="48">
        <f>O249*2</f>
        <v>2.1267999999999998</v>
      </c>
      <c r="P250" s="48" t="s">
        <v>78</v>
      </c>
      <c r="Q250" s="44"/>
      <c r="R250" s="94"/>
      <c r="S250" s="153"/>
      <c r="T250" s="44" t="s">
        <v>58</v>
      </c>
      <c r="U250" s="44" t="s">
        <v>158</v>
      </c>
      <c r="V250" s="44" t="s">
        <v>91</v>
      </c>
      <c r="W250" s="49"/>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row>
    <row r="251" spans="1:133" s="18" customFormat="1" x14ac:dyDescent="0.2">
      <c r="A251" s="2"/>
      <c r="B251" s="43"/>
      <c r="C251" s="44"/>
      <c r="D251" s="44" t="s">
        <v>97</v>
      </c>
      <c r="E251" s="45"/>
      <c r="F251" s="45"/>
      <c r="G251" s="45" t="s">
        <v>58</v>
      </c>
      <c r="H251" s="45" t="s">
        <v>58</v>
      </c>
      <c r="I251" s="44"/>
      <c r="J251" s="47" t="s">
        <v>58</v>
      </c>
      <c r="K251" s="44"/>
      <c r="L251" s="44" t="s">
        <v>76</v>
      </c>
      <c r="M251" s="47"/>
      <c r="N251" s="48"/>
      <c r="O251" s="48">
        <v>4.2309999999999999</v>
      </c>
      <c r="P251" s="48" t="s">
        <v>78</v>
      </c>
      <c r="Q251" s="44"/>
      <c r="R251" s="94"/>
      <c r="S251" s="153"/>
      <c r="T251" s="44" t="s">
        <v>58</v>
      </c>
      <c r="U251" s="44" t="s">
        <v>158</v>
      </c>
      <c r="V251" s="44" t="s">
        <v>91</v>
      </c>
      <c r="W251" s="49"/>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row>
    <row r="252" spans="1:133" s="18" customFormat="1" x14ac:dyDescent="0.2">
      <c r="A252" s="2"/>
      <c r="B252" s="43"/>
      <c r="C252" s="44"/>
      <c r="D252" s="44" t="s">
        <v>99</v>
      </c>
      <c r="E252" s="45"/>
      <c r="F252" s="45"/>
      <c r="G252" s="45" t="s">
        <v>58</v>
      </c>
      <c r="H252" s="45" t="s">
        <v>58</v>
      </c>
      <c r="I252" s="44"/>
      <c r="J252" s="47" t="s">
        <v>58</v>
      </c>
      <c r="K252" s="44"/>
      <c r="L252" s="44" t="s">
        <v>76</v>
      </c>
      <c r="M252" s="47"/>
      <c r="N252" s="48"/>
      <c r="O252" s="48">
        <v>11.731299999999999</v>
      </c>
      <c r="P252" s="48" t="s">
        <v>78</v>
      </c>
      <c r="Q252" s="44"/>
      <c r="R252" s="94"/>
      <c r="S252" s="153"/>
      <c r="T252" s="44" t="s">
        <v>58</v>
      </c>
      <c r="U252" s="44" t="s">
        <v>158</v>
      </c>
      <c r="V252" s="44" t="s">
        <v>91</v>
      </c>
      <c r="W252" s="49"/>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row>
    <row r="253" spans="1:133" s="18" customFormat="1" ht="13.5" thickBot="1" x14ac:dyDescent="0.25">
      <c r="A253" s="2"/>
      <c r="B253" s="50"/>
      <c r="C253" s="51"/>
      <c r="D253" s="51" t="s">
        <v>100</v>
      </c>
      <c r="E253" s="52"/>
      <c r="F253" s="52"/>
      <c r="G253" s="52" t="s">
        <v>58</v>
      </c>
      <c r="H253" s="52" t="s">
        <v>58</v>
      </c>
      <c r="I253" s="51"/>
      <c r="J253" s="53" t="s">
        <v>58</v>
      </c>
      <c r="K253" s="51"/>
      <c r="L253" s="51" t="s">
        <v>76</v>
      </c>
      <c r="M253" s="53"/>
      <c r="N253" s="54"/>
      <c r="O253" s="54">
        <v>11.731299999999999</v>
      </c>
      <c r="P253" s="54" t="s">
        <v>78</v>
      </c>
      <c r="Q253" s="51"/>
      <c r="R253" s="83"/>
      <c r="S253" s="154"/>
      <c r="T253" s="51" t="s">
        <v>58</v>
      </c>
      <c r="U253" s="51" t="s">
        <v>158</v>
      </c>
      <c r="V253" s="51" t="s">
        <v>91</v>
      </c>
      <c r="W253" s="55"/>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row>
    <row r="254" spans="1:133" x14ac:dyDescent="0.2">
      <c r="B254" s="31" t="s">
        <v>43</v>
      </c>
      <c r="C254" s="74" t="s">
        <v>229</v>
      </c>
      <c r="D254" s="32" t="s">
        <v>44</v>
      </c>
      <c r="E254" s="33">
        <v>44824</v>
      </c>
      <c r="F254" s="33">
        <v>45405</v>
      </c>
      <c r="G254" s="33">
        <v>44927</v>
      </c>
      <c r="H254" s="33">
        <v>46387</v>
      </c>
      <c r="I254" s="32" t="s">
        <v>46</v>
      </c>
      <c r="J254" s="56">
        <v>8000</v>
      </c>
      <c r="K254" s="32" t="s">
        <v>48</v>
      </c>
      <c r="L254" s="32" t="s">
        <v>49</v>
      </c>
      <c r="M254" s="34">
        <f>346.75/365</f>
        <v>0.95</v>
      </c>
      <c r="N254" s="35" t="s">
        <v>50</v>
      </c>
      <c r="O254" s="35"/>
      <c r="P254" s="35"/>
      <c r="Q254" s="32" t="s">
        <v>222</v>
      </c>
      <c r="R254" s="149" t="s">
        <v>282</v>
      </c>
      <c r="S254" s="32"/>
      <c r="T254" s="32" t="s">
        <v>53</v>
      </c>
      <c r="U254" s="32" t="s">
        <v>54</v>
      </c>
      <c r="V254" s="32" t="s">
        <v>55</v>
      </c>
      <c r="W254" s="95"/>
    </row>
    <row r="255" spans="1:133" x14ac:dyDescent="0.2">
      <c r="B255" s="20"/>
      <c r="C255" s="15"/>
      <c r="D255" s="38" t="s">
        <v>60</v>
      </c>
      <c r="E255" s="37"/>
      <c r="F255" s="37"/>
      <c r="G255" s="37" t="s">
        <v>58</v>
      </c>
      <c r="H255" s="37" t="s">
        <v>58</v>
      </c>
      <c r="I255" s="15"/>
      <c r="J255" s="93">
        <v>8000</v>
      </c>
      <c r="K255" s="38" t="s">
        <v>48</v>
      </c>
      <c r="L255" s="38" t="s">
        <v>49</v>
      </c>
      <c r="M255" s="93">
        <v>0</v>
      </c>
      <c r="N255" s="79" t="s">
        <v>50</v>
      </c>
      <c r="O255" s="79"/>
      <c r="P255" s="79"/>
      <c r="Q255" s="38"/>
      <c r="R255" s="150"/>
      <c r="S255" s="38"/>
      <c r="T255" s="15" t="s">
        <v>58</v>
      </c>
      <c r="U255" s="15" t="s">
        <v>54</v>
      </c>
      <c r="V255" s="38" t="s">
        <v>55</v>
      </c>
      <c r="W255" s="99"/>
    </row>
    <row r="256" spans="1:133" x14ac:dyDescent="0.2">
      <c r="B256" s="20"/>
      <c r="C256" s="15"/>
      <c r="D256" s="15" t="s">
        <v>61</v>
      </c>
      <c r="E256" s="37"/>
      <c r="F256" s="37"/>
      <c r="G256" s="37" t="s">
        <v>58</v>
      </c>
      <c r="H256" s="37" t="s">
        <v>58</v>
      </c>
      <c r="I256" s="15"/>
      <c r="J256" s="16">
        <v>2000</v>
      </c>
      <c r="K256" s="15" t="s">
        <v>48</v>
      </c>
      <c r="L256" s="15" t="s">
        <v>49</v>
      </c>
      <c r="M256" s="16">
        <v>0</v>
      </c>
      <c r="N256" s="39" t="s">
        <v>50</v>
      </c>
      <c r="O256" s="39"/>
      <c r="P256" s="39"/>
      <c r="Q256" s="15"/>
      <c r="R256" s="150"/>
      <c r="S256" s="15"/>
      <c r="T256" s="15" t="s">
        <v>58</v>
      </c>
      <c r="U256" s="15" t="s">
        <v>54</v>
      </c>
      <c r="V256" s="15" t="s">
        <v>55</v>
      </c>
      <c r="W256" s="96"/>
    </row>
    <row r="257" spans="2:23" x14ac:dyDescent="0.2">
      <c r="B257" s="20"/>
      <c r="C257" s="15"/>
      <c r="D257" s="15" t="s">
        <v>63</v>
      </c>
      <c r="E257" s="37"/>
      <c r="F257" s="37"/>
      <c r="G257" s="37" t="s">
        <v>58</v>
      </c>
      <c r="H257" s="37" t="s">
        <v>58</v>
      </c>
      <c r="I257" s="15"/>
      <c r="J257" s="16">
        <v>2000</v>
      </c>
      <c r="K257" s="15" t="s">
        <v>48</v>
      </c>
      <c r="L257" s="15" t="s">
        <v>49</v>
      </c>
      <c r="M257" s="16">
        <v>0</v>
      </c>
      <c r="N257" s="39" t="s">
        <v>50</v>
      </c>
      <c r="O257" s="39"/>
      <c r="P257" s="39"/>
      <c r="Q257" s="15"/>
      <c r="R257" s="150"/>
      <c r="S257" s="15"/>
      <c r="T257" s="15" t="s">
        <v>58</v>
      </c>
      <c r="U257" s="15" t="s">
        <v>54</v>
      </c>
      <c r="V257" s="15" t="s">
        <v>55</v>
      </c>
      <c r="W257" s="96"/>
    </row>
    <row r="258" spans="2:23" x14ac:dyDescent="0.2">
      <c r="B258" s="20"/>
      <c r="C258" s="15"/>
      <c r="D258" s="15" t="s">
        <v>57</v>
      </c>
      <c r="E258" s="37"/>
      <c r="F258" s="37"/>
      <c r="G258" s="37" t="s">
        <v>58</v>
      </c>
      <c r="H258" s="37" t="s">
        <v>58</v>
      </c>
      <c r="I258" s="15"/>
      <c r="J258" s="16">
        <v>4000</v>
      </c>
      <c r="K258" s="15" t="s">
        <v>48</v>
      </c>
      <c r="L258" s="15" t="s">
        <v>49</v>
      </c>
      <c r="M258" s="16">
        <v>0</v>
      </c>
      <c r="N258" s="39" t="s">
        <v>50</v>
      </c>
      <c r="O258" s="39"/>
      <c r="P258" s="39"/>
      <c r="Q258" s="15"/>
      <c r="R258" s="150"/>
      <c r="S258" s="63"/>
      <c r="T258" s="15" t="s">
        <v>58</v>
      </c>
      <c r="U258" s="15" t="s">
        <v>54</v>
      </c>
      <c r="V258" s="15" t="s">
        <v>55</v>
      </c>
      <c r="W258" s="96"/>
    </row>
    <row r="259" spans="2:23" x14ac:dyDescent="0.2">
      <c r="B259" s="20"/>
      <c r="C259" s="15"/>
      <c r="D259" s="15" t="s">
        <v>64</v>
      </c>
      <c r="E259" s="37"/>
      <c r="F259" s="37"/>
      <c r="G259" s="37" t="s">
        <v>58</v>
      </c>
      <c r="H259" s="37" t="s">
        <v>58</v>
      </c>
      <c r="I259" s="15"/>
      <c r="J259" s="16">
        <v>2000</v>
      </c>
      <c r="K259" s="15" t="s">
        <v>48</v>
      </c>
      <c r="L259" s="15" t="s">
        <v>49</v>
      </c>
      <c r="M259" s="16">
        <v>0</v>
      </c>
      <c r="N259" s="39" t="s">
        <v>50</v>
      </c>
      <c r="O259" s="39"/>
      <c r="P259" s="39"/>
      <c r="Q259" s="15"/>
      <c r="R259" s="150"/>
      <c r="S259" s="63"/>
      <c r="T259" s="15" t="s">
        <v>58</v>
      </c>
      <c r="U259" s="15" t="s">
        <v>54</v>
      </c>
      <c r="V259" s="15" t="s">
        <v>55</v>
      </c>
      <c r="W259" s="96"/>
    </row>
    <row r="260" spans="2:23" x14ac:dyDescent="0.2">
      <c r="B260" s="20"/>
      <c r="C260" s="15"/>
      <c r="D260" s="15" t="s">
        <v>71</v>
      </c>
      <c r="E260" s="37"/>
      <c r="F260" s="37"/>
      <c r="G260" s="37" t="s">
        <v>147</v>
      </c>
      <c r="H260" s="37" t="s">
        <v>58</v>
      </c>
      <c r="I260" s="15"/>
      <c r="J260" s="16">
        <v>320000</v>
      </c>
      <c r="K260" s="15" t="s">
        <v>73</v>
      </c>
      <c r="L260" s="15" t="s">
        <v>49</v>
      </c>
      <c r="M260" s="16">
        <v>0</v>
      </c>
      <c r="N260" s="39" t="s">
        <v>50</v>
      </c>
      <c r="O260" s="39"/>
      <c r="P260" s="39"/>
      <c r="Q260" s="15"/>
      <c r="R260" s="150"/>
      <c r="S260" s="63"/>
      <c r="T260" s="15" t="s">
        <v>58</v>
      </c>
      <c r="U260" s="15" t="s">
        <v>54</v>
      </c>
      <c r="V260" s="15" t="s">
        <v>55</v>
      </c>
      <c r="W260" s="40" t="s">
        <v>224</v>
      </c>
    </row>
    <row r="261" spans="2:23" x14ac:dyDescent="0.2">
      <c r="B261" s="20"/>
      <c r="C261" s="15"/>
      <c r="D261" s="15" t="s">
        <v>225</v>
      </c>
      <c r="E261" s="37"/>
      <c r="F261" s="37"/>
      <c r="G261" s="37">
        <v>45413</v>
      </c>
      <c r="H261" s="37">
        <v>45667</v>
      </c>
      <c r="I261" s="15"/>
      <c r="J261" s="16">
        <v>80000</v>
      </c>
      <c r="K261" s="15" t="s">
        <v>73</v>
      </c>
      <c r="L261" s="15" t="s">
        <v>49</v>
      </c>
      <c r="M261" s="16">
        <v>0</v>
      </c>
      <c r="N261" s="39" t="s">
        <v>50</v>
      </c>
      <c r="O261" s="39"/>
      <c r="P261" s="39"/>
      <c r="Q261" s="15"/>
      <c r="R261" s="151"/>
      <c r="S261" s="63"/>
      <c r="T261" s="15" t="s">
        <v>58</v>
      </c>
      <c r="U261" s="15" t="s">
        <v>54</v>
      </c>
      <c r="V261" s="15" t="s">
        <v>79</v>
      </c>
      <c r="W261" s="41" t="s">
        <v>226</v>
      </c>
    </row>
    <row r="262" spans="2:23" ht="12.75" customHeight="1" x14ac:dyDescent="0.2">
      <c r="B262" s="43"/>
      <c r="C262" s="44"/>
      <c r="D262" s="44" t="s">
        <v>74</v>
      </c>
      <c r="E262" s="45"/>
      <c r="F262" s="45"/>
      <c r="G262" s="45">
        <v>44825</v>
      </c>
      <c r="H262" s="45">
        <v>46387</v>
      </c>
      <c r="I262" s="44"/>
      <c r="J262" s="47" t="s">
        <v>75</v>
      </c>
      <c r="K262" s="44"/>
      <c r="L262" s="44" t="s">
        <v>76</v>
      </c>
      <c r="M262" s="44"/>
      <c r="N262" s="48"/>
      <c r="O262" s="65">
        <v>9.6799999999999997E-2</v>
      </c>
      <c r="P262" s="48" t="s">
        <v>78</v>
      </c>
      <c r="Q262" s="44"/>
      <c r="R262" s="69"/>
      <c r="S262" s="152" t="s">
        <v>223</v>
      </c>
      <c r="T262" s="44" t="s">
        <v>58</v>
      </c>
      <c r="U262" s="44" t="s">
        <v>54</v>
      </c>
      <c r="V262" s="44" t="s">
        <v>79</v>
      </c>
      <c r="W262" s="49" t="s">
        <v>80</v>
      </c>
    </row>
    <row r="263" spans="2:23" ht="15" customHeight="1" x14ac:dyDescent="0.2">
      <c r="B263" s="43"/>
      <c r="C263" s="44"/>
      <c r="D263" s="44" t="s">
        <v>81</v>
      </c>
      <c r="E263" s="45"/>
      <c r="F263" s="45"/>
      <c r="G263" s="45" t="s">
        <v>58</v>
      </c>
      <c r="H263" s="45" t="s">
        <v>58</v>
      </c>
      <c r="I263" s="44"/>
      <c r="J263" s="47" t="s">
        <v>58</v>
      </c>
      <c r="K263" s="44"/>
      <c r="L263" s="44" t="s">
        <v>76</v>
      </c>
      <c r="M263" s="44"/>
      <c r="N263" s="48"/>
      <c r="O263" s="65">
        <v>9.6799999999999997E-2</v>
      </c>
      <c r="P263" s="48" t="s">
        <v>78</v>
      </c>
      <c r="Q263" s="44"/>
      <c r="R263" s="69"/>
      <c r="S263" s="153"/>
      <c r="T263" s="44" t="s">
        <v>58</v>
      </c>
      <c r="U263" s="44" t="s">
        <v>54</v>
      </c>
      <c r="V263" s="44" t="s">
        <v>79</v>
      </c>
      <c r="W263" s="49" t="s">
        <v>58</v>
      </c>
    </row>
    <row r="264" spans="2:23" ht="12.75" customHeight="1" x14ac:dyDescent="0.2">
      <c r="B264" s="43"/>
      <c r="C264" s="44"/>
      <c r="D264" s="44" t="s">
        <v>82</v>
      </c>
      <c r="E264" s="45"/>
      <c r="F264" s="45"/>
      <c r="G264" s="45" t="s">
        <v>58</v>
      </c>
      <c r="H264" s="45" t="s">
        <v>58</v>
      </c>
      <c r="I264" s="44"/>
      <c r="J264" s="47" t="s">
        <v>58</v>
      </c>
      <c r="K264" s="44"/>
      <c r="L264" s="44" t="s">
        <v>76</v>
      </c>
      <c r="M264" s="44"/>
      <c r="N264" s="48"/>
      <c r="O264" s="65">
        <v>4.8399999999999999E-2</v>
      </c>
      <c r="P264" s="48" t="s">
        <v>78</v>
      </c>
      <c r="Q264" s="44"/>
      <c r="R264" s="69"/>
      <c r="S264" s="153"/>
      <c r="T264" s="44" t="s">
        <v>58</v>
      </c>
      <c r="U264" s="44" t="s">
        <v>54</v>
      </c>
      <c r="V264" s="44" t="s">
        <v>79</v>
      </c>
      <c r="W264" s="49" t="s">
        <v>58</v>
      </c>
    </row>
    <row r="265" spans="2:23" ht="15" customHeight="1" x14ac:dyDescent="0.2">
      <c r="B265" s="43"/>
      <c r="C265" s="44"/>
      <c r="D265" s="44" t="s">
        <v>84</v>
      </c>
      <c r="E265" s="45"/>
      <c r="F265" s="45"/>
      <c r="G265" s="45" t="s">
        <v>58</v>
      </c>
      <c r="H265" s="45" t="s">
        <v>58</v>
      </c>
      <c r="I265" s="44"/>
      <c r="J265" s="47" t="s">
        <v>58</v>
      </c>
      <c r="K265" s="44"/>
      <c r="L265" s="44" t="s">
        <v>76</v>
      </c>
      <c r="M265" s="44"/>
      <c r="N265" s="48"/>
      <c r="O265" s="65">
        <v>9.6799999999999997E-2</v>
      </c>
      <c r="P265" s="48" t="s">
        <v>78</v>
      </c>
      <c r="Q265" s="44"/>
      <c r="R265" s="69"/>
      <c r="S265" s="153"/>
      <c r="T265" s="44" t="s">
        <v>58</v>
      </c>
      <c r="U265" s="44" t="s">
        <v>54</v>
      </c>
      <c r="V265" s="44" t="s">
        <v>79</v>
      </c>
      <c r="W265" s="49" t="s">
        <v>58</v>
      </c>
    </row>
    <row r="266" spans="2:23" ht="15" customHeight="1" x14ac:dyDescent="0.2">
      <c r="B266" s="43"/>
      <c r="C266" s="44"/>
      <c r="D266" s="44" t="s">
        <v>85</v>
      </c>
      <c r="E266" s="45"/>
      <c r="F266" s="45"/>
      <c r="G266" s="45" t="s">
        <v>58</v>
      </c>
      <c r="H266" s="45" t="s">
        <v>58</v>
      </c>
      <c r="I266" s="44"/>
      <c r="J266" s="47" t="s">
        <v>58</v>
      </c>
      <c r="K266" s="44"/>
      <c r="L266" s="44" t="s">
        <v>76</v>
      </c>
      <c r="M266" s="44"/>
      <c r="N266" s="48"/>
      <c r="O266" s="65">
        <v>4.8399999999999999E-2</v>
      </c>
      <c r="P266" s="48" t="s">
        <v>78</v>
      </c>
      <c r="Q266" s="44"/>
      <c r="R266" s="69"/>
      <c r="S266" s="153"/>
      <c r="T266" s="44" t="s">
        <v>58</v>
      </c>
      <c r="U266" s="44" t="s">
        <v>54</v>
      </c>
      <c r="V266" s="44" t="s">
        <v>79</v>
      </c>
      <c r="W266" s="49" t="s">
        <v>58</v>
      </c>
    </row>
    <row r="267" spans="2:23" ht="15" customHeight="1" x14ac:dyDescent="0.2">
      <c r="B267" s="43"/>
      <c r="C267" s="44"/>
      <c r="D267" s="44" t="s">
        <v>87</v>
      </c>
      <c r="E267" s="45"/>
      <c r="F267" s="45"/>
      <c r="G267" s="45" t="s">
        <v>58</v>
      </c>
      <c r="H267" s="45" t="s">
        <v>58</v>
      </c>
      <c r="I267" s="44"/>
      <c r="J267" s="47" t="s">
        <v>58</v>
      </c>
      <c r="K267" s="44"/>
      <c r="L267" s="44" t="s">
        <v>76</v>
      </c>
      <c r="M267" s="44"/>
      <c r="N267" s="48"/>
      <c r="O267" s="65">
        <v>4.8399999999999999E-2</v>
      </c>
      <c r="P267" s="48" t="s">
        <v>78</v>
      </c>
      <c r="Q267" s="44"/>
      <c r="R267" s="69"/>
      <c r="S267" s="153"/>
      <c r="T267" s="44" t="s">
        <v>58</v>
      </c>
      <c r="U267" s="44" t="s">
        <v>54</v>
      </c>
      <c r="V267" s="44" t="s">
        <v>79</v>
      </c>
      <c r="W267" s="49" t="s">
        <v>58</v>
      </c>
    </row>
    <row r="268" spans="2:23" ht="39" customHeight="1" x14ac:dyDescent="0.2">
      <c r="B268" s="43"/>
      <c r="C268" s="44"/>
      <c r="D268" s="44" t="s">
        <v>88</v>
      </c>
      <c r="E268" s="45"/>
      <c r="F268" s="45"/>
      <c r="G268" s="45">
        <v>45292</v>
      </c>
      <c r="H268" s="45">
        <v>46387</v>
      </c>
      <c r="I268" s="44"/>
      <c r="J268" s="47" t="s">
        <v>58</v>
      </c>
      <c r="K268" s="44"/>
      <c r="L268" s="44" t="s">
        <v>76</v>
      </c>
      <c r="M268" s="44"/>
      <c r="N268" s="48"/>
      <c r="O268" s="65" t="s">
        <v>227</v>
      </c>
      <c r="P268" s="48" t="s">
        <v>78</v>
      </c>
      <c r="Q268" s="44"/>
      <c r="R268" s="69"/>
      <c r="S268" s="153"/>
      <c r="T268" s="44" t="s">
        <v>58</v>
      </c>
      <c r="U268" s="44" t="s">
        <v>54</v>
      </c>
      <c r="V268" s="44" t="s">
        <v>91</v>
      </c>
      <c r="W268" s="71" t="s">
        <v>228</v>
      </c>
    </row>
    <row r="269" spans="2:23" ht="15" customHeight="1" x14ac:dyDescent="0.2">
      <c r="B269" s="43"/>
      <c r="C269" s="44"/>
      <c r="D269" s="44" t="s">
        <v>93</v>
      </c>
      <c r="E269" s="45"/>
      <c r="F269" s="45"/>
      <c r="G269" s="45">
        <v>44825</v>
      </c>
      <c r="H269" s="45" t="s">
        <v>58</v>
      </c>
      <c r="I269" s="44"/>
      <c r="J269" s="44" t="s">
        <v>58</v>
      </c>
      <c r="K269" s="44"/>
      <c r="L269" s="44" t="s">
        <v>76</v>
      </c>
      <c r="M269" s="44"/>
      <c r="N269" s="48"/>
      <c r="O269" s="65">
        <v>0.99129999999999996</v>
      </c>
      <c r="P269" s="48" t="s">
        <v>78</v>
      </c>
      <c r="Q269" s="44"/>
      <c r="R269" s="69"/>
      <c r="S269" s="153"/>
      <c r="T269" s="44" t="s">
        <v>58</v>
      </c>
      <c r="U269" s="44" t="s">
        <v>54</v>
      </c>
      <c r="V269" s="44" t="s">
        <v>91</v>
      </c>
      <c r="W269" s="97"/>
    </row>
    <row r="270" spans="2:23" ht="15" customHeight="1" x14ac:dyDescent="0.2">
      <c r="B270" s="43"/>
      <c r="C270" s="44"/>
      <c r="D270" s="44" t="s">
        <v>95</v>
      </c>
      <c r="E270" s="45"/>
      <c r="F270" s="45"/>
      <c r="G270" s="45" t="s">
        <v>58</v>
      </c>
      <c r="H270" s="45" t="s">
        <v>58</v>
      </c>
      <c r="I270" s="44"/>
      <c r="J270" s="44" t="s">
        <v>58</v>
      </c>
      <c r="K270" s="44"/>
      <c r="L270" s="44" t="s">
        <v>76</v>
      </c>
      <c r="M270" s="44"/>
      <c r="N270" s="48"/>
      <c r="O270" s="65">
        <f>O269*2</f>
        <v>1.9825999999999999</v>
      </c>
      <c r="P270" s="48" t="s">
        <v>78</v>
      </c>
      <c r="Q270" s="44"/>
      <c r="R270" s="69"/>
      <c r="S270" s="153"/>
      <c r="T270" s="44" t="s">
        <v>58</v>
      </c>
      <c r="U270" s="44" t="s">
        <v>54</v>
      </c>
      <c r="V270" s="44" t="s">
        <v>91</v>
      </c>
      <c r="W270" s="97"/>
    </row>
    <row r="271" spans="2:23" ht="15" customHeight="1" x14ac:dyDescent="0.2">
      <c r="B271" s="43"/>
      <c r="C271" s="44"/>
      <c r="D271" s="44" t="s">
        <v>97</v>
      </c>
      <c r="E271" s="45"/>
      <c r="F271" s="45"/>
      <c r="G271" s="45" t="s">
        <v>58</v>
      </c>
      <c r="H271" s="45" t="s">
        <v>58</v>
      </c>
      <c r="I271" s="44"/>
      <c r="J271" s="44" t="s">
        <v>58</v>
      </c>
      <c r="K271" s="44"/>
      <c r="L271" s="44" t="s">
        <v>76</v>
      </c>
      <c r="M271" s="44"/>
      <c r="N271" s="48"/>
      <c r="O271" s="65">
        <v>3.9443000000000001</v>
      </c>
      <c r="P271" s="48" t="s">
        <v>78</v>
      </c>
      <c r="Q271" s="44"/>
      <c r="R271" s="69"/>
      <c r="S271" s="153"/>
      <c r="T271" s="44" t="s">
        <v>58</v>
      </c>
      <c r="U271" s="44" t="s">
        <v>54</v>
      </c>
      <c r="V271" s="44" t="s">
        <v>91</v>
      </c>
      <c r="W271" s="97"/>
    </row>
    <row r="272" spans="2:23" ht="15" customHeight="1" x14ac:dyDescent="0.2">
      <c r="B272" s="43"/>
      <c r="C272" s="44"/>
      <c r="D272" s="44" t="s">
        <v>99</v>
      </c>
      <c r="E272" s="45"/>
      <c r="F272" s="45"/>
      <c r="G272" s="45" t="s">
        <v>58</v>
      </c>
      <c r="H272" s="45" t="s">
        <v>58</v>
      </c>
      <c r="I272" s="44"/>
      <c r="J272" s="44" t="s">
        <v>58</v>
      </c>
      <c r="K272" s="44"/>
      <c r="L272" s="44" t="s">
        <v>76</v>
      </c>
      <c r="M272" s="44"/>
      <c r="N272" s="48"/>
      <c r="O272" s="65">
        <v>10.936500000000001</v>
      </c>
      <c r="P272" s="48" t="s">
        <v>78</v>
      </c>
      <c r="Q272" s="44"/>
      <c r="R272" s="69"/>
      <c r="S272" s="153"/>
      <c r="T272" s="44" t="s">
        <v>58</v>
      </c>
      <c r="U272" s="44" t="s">
        <v>54</v>
      </c>
      <c r="V272" s="44" t="s">
        <v>91</v>
      </c>
      <c r="W272" s="97"/>
    </row>
    <row r="273" spans="2:23" ht="15.75" customHeight="1" thickBot="1" x14ac:dyDescent="0.25">
      <c r="B273" s="50"/>
      <c r="C273" s="51"/>
      <c r="D273" s="51" t="s">
        <v>100</v>
      </c>
      <c r="E273" s="52"/>
      <c r="F273" s="52"/>
      <c r="G273" s="52" t="s">
        <v>58</v>
      </c>
      <c r="H273" s="52" t="s">
        <v>58</v>
      </c>
      <c r="I273" s="51"/>
      <c r="J273" s="51" t="s">
        <v>58</v>
      </c>
      <c r="K273" s="51"/>
      <c r="L273" s="51" t="s">
        <v>76</v>
      </c>
      <c r="M273" s="51"/>
      <c r="N273" s="54"/>
      <c r="O273" s="72">
        <v>10.936500000000001</v>
      </c>
      <c r="P273" s="54" t="s">
        <v>78</v>
      </c>
      <c r="Q273" s="51"/>
      <c r="R273" s="73"/>
      <c r="S273" s="154"/>
      <c r="T273" s="51" t="s">
        <v>58</v>
      </c>
      <c r="U273" s="51" t="s">
        <v>54</v>
      </c>
      <c r="V273" s="51" t="s">
        <v>91</v>
      </c>
      <c r="W273" s="98"/>
    </row>
    <row r="274" spans="2:23" ht="45" customHeight="1" x14ac:dyDescent="0.2">
      <c r="B274" s="108" t="s">
        <v>43</v>
      </c>
      <c r="C274" s="100" t="s">
        <v>241</v>
      </c>
      <c r="D274" s="32" t="s">
        <v>44</v>
      </c>
      <c r="E274" s="33">
        <v>44133</v>
      </c>
      <c r="F274" s="33">
        <v>45554</v>
      </c>
      <c r="G274" s="33" t="s">
        <v>89</v>
      </c>
      <c r="H274" s="33">
        <v>46752</v>
      </c>
      <c r="I274" s="32" t="s">
        <v>46</v>
      </c>
      <c r="J274" s="56">
        <v>3000</v>
      </c>
      <c r="K274" s="32" t="s">
        <v>48</v>
      </c>
      <c r="L274" s="32" t="s">
        <v>49</v>
      </c>
      <c r="M274" s="34">
        <f>352.56/365</f>
        <v>0.96591780821917805</v>
      </c>
      <c r="N274" s="35" t="s">
        <v>50</v>
      </c>
      <c r="O274" s="35"/>
      <c r="P274" s="35"/>
      <c r="Q274" s="100" t="s">
        <v>230</v>
      </c>
      <c r="R274" s="149" t="s">
        <v>283</v>
      </c>
      <c r="S274" s="32"/>
      <c r="T274" s="32" t="s">
        <v>53</v>
      </c>
      <c r="U274" s="32" t="s">
        <v>158</v>
      </c>
      <c r="V274" s="32" t="s">
        <v>55</v>
      </c>
      <c r="W274" s="107" t="s">
        <v>232</v>
      </c>
    </row>
    <row r="275" spans="2:23" x14ac:dyDescent="0.2">
      <c r="B275" s="20"/>
      <c r="C275" s="15"/>
      <c r="D275" s="38" t="s">
        <v>60</v>
      </c>
      <c r="E275" s="37"/>
      <c r="F275" s="37"/>
      <c r="G275" s="37" t="s">
        <v>58</v>
      </c>
      <c r="H275" s="37" t="s">
        <v>58</v>
      </c>
      <c r="I275" s="15"/>
      <c r="J275" s="93">
        <v>3000</v>
      </c>
      <c r="K275" s="38" t="s">
        <v>48</v>
      </c>
      <c r="L275" s="38" t="s">
        <v>49</v>
      </c>
      <c r="M275" s="93">
        <v>0</v>
      </c>
      <c r="N275" s="79" t="s">
        <v>50</v>
      </c>
      <c r="O275" s="79"/>
      <c r="P275" s="79"/>
      <c r="Q275" s="101"/>
      <c r="R275" s="150"/>
      <c r="S275" s="38"/>
      <c r="T275" s="15" t="s">
        <v>58</v>
      </c>
      <c r="U275" s="38" t="s">
        <v>158</v>
      </c>
      <c r="V275" s="38" t="s">
        <v>55</v>
      </c>
      <c r="W275" s="42" t="s">
        <v>58</v>
      </c>
    </row>
    <row r="276" spans="2:23" x14ac:dyDescent="0.2">
      <c r="B276" s="20"/>
      <c r="C276" s="15"/>
      <c r="D276" s="15" t="s">
        <v>61</v>
      </c>
      <c r="E276" s="37"/>
      <c r="F276" s="37"/>
      <c r="G276" s="37" t="s">
        <v>58</v>
      </c>
      <c r="H276" s="37" t="s">
        <v>58</v>
      </c>
      <c r="I276" s="15"/>
      <c r="J276" s="16">
        <v>750</v>
      </c>
      <c r="K276" s="15" t="s">
        <v>48</v>
      </c>
      <c r="L276" s="15" t="s">
        <v>49</v>
      </c>
      <c r="M276" s="16">
        <v>0</v>
      </c>
      <c r="N276" s="39" t="s">
        <v>50</v>
      </c>
      <c r="O276" s="39"/>
      <c r="P276" s="39"/>
      <c r="Q276" s="102"/>
      <c r="R276" s="150"/>
      <c r="S276" s="15"/>
      <c r="T276" s="15" t="s">
        <v>58</v>
      </c>
      <c r="U276" s="15" t="s">
        <v>158</v>
      </c>
      <c r="V276" s="15" t="s">
        <v>55</v>
      </c>
      <c r="W276" s="40" t="s">
        <v>58</v>
      </c>
    </row>
    <row r="277" spans="2:23" x14ac:dyDescent="0.2">
      <c r="B277" s="20"/>
      <c r="C277" s="15"/>
      <c r="D277" s="15" t="s">
        <v>63</v>
      </c>
      <c r="E277" s="37"/>
      <c r="F277" s="37"/>
      <c r="G277" s="37" t="s">
        <v>58</v>
      </c>
      <c r="H277" s="37" t="s">
        <v>58</v>
      </c>
      <c r="I277" s="15"/>
      <c r="J277" s="16">
        <v>750</v>
      </c>
      <c r="K277" s="15" t="s">
        <v>48</v>
      </c>
      <c r="L277" s="15" t="s">
        <v>49</v>
      </c>
      <c r="M277" s="16">
        <v>0</v>
      </c>
      <c r="N277" s="39" t="s">
        <v>50</v>
      </c>
      <c r="O277" s="39"/>
      <c r="P277" s="39"/>
      <c r="Q277" s="102"/>
      <c r="R277" s="150"/>
      <c r="S277" s="15"/>
      <c r="T277" s="15" t="s">
        <v>58</v>
      </c>
      <c r="U277" s="15" t="s">
        <v>158</v>
      </c>
      <c r="V277" s="15" t="s">
        <v>55</v>
      </c>
      <c r="W277" s="40" t="s">
        <v>58</v>
      </c>
    </row>
    <row r="278" spans="2:23" x14ac:dyDescent="0.2">
      <c r="B278" s="20"/>
      <c r="C278" s="15"/>
      <c r="D278" s="15" t="s">
        <v>71</v>
      </c>
      <c r="E278" s="37"/>
      <c r="F278" s="37"/>
      <c r="G278" s="37" t="s">
        <v>233</v>
      </c>
      <c r="H278" s="37" t="s">
        <v>58</v>
      </c>
      <c r="I278" s="15"/>
      <c r="J278" s="16">
        <v>120000</v>
      </c>
      <c r="K278" s="15" t="s">
        <v>73</v>
      </c>
      <c r="L278" s="15" t="s">
        <v>49</v>
      </c>
      <c r="M278" s="16">
        <v>0</v>
      </c>
      <c r="N278" s="39" t="s">
        <v>50</v>
      </c>
      <c r="O278" s="39"/>
      <c r="P278" s="39"/>
      <c r="Q278" s="102"/>
      <c r="R278" s="150"/>
      <c r="S278" s="63"/>
      <c r="T278" s="15" t="s">
        <v>58</v>
      </c>
      <c r="U278" s="15" t="s">
        <v>158</v>
      </c>
      <c r="V278" s="15" t="s">
        <v>55</v>
      </c>
      <c r="W278" s="40" t="s">
        <v>58</v>
      </c>
    </row>
    <row r="279" spans="2:23" x14ac:dyDescent="0.2">
      <c r="B279" s="20"/>
      <c r="C279" s="15"/>
      <c r="D279" s="15" t="s">
        <v>57</v>
      </c>
      <c r="E279" s="37"/>
      <c r="F279" s="37"/>
      <c r="G279" s="37" t="s">
        <v>58</v>
      </c>
      <c r="H279" s="37" t="s">
        <v>234</v>
      </c>
      <c r="I279" s="15"/>
      <c r="J279" s="16">
        <v>0</v>
      </c>
      <c r="K279" s="15" t="s">
        <v>48</v>
      </c>
      <c r="L279" s="15" t="s">
        <v>49</v>
      </c>
      <c r="M279" s="17">
        <f>26.37/365</f>
        <v>7.2246575342465758E-2</v>
      </c>
      <c r="N279" s="39" t="s">
        <v>50</v>
      </c>
      <c r="O279" s="39"/>
      <c r="P279" s="39"/>
      <c r="Q279" s="102" t="s">
        <v>235</v>
      </c>
      <c r="R279" s="150"/>
      <c r="S279" s="63"/>
      <c r="T279" s="15" t="s">
        <v>58</v>
      </c>
      <c r="U279" s="15" t="s">
        <v>158</v>
      </c>
      <c r="V279" s="15" t="s">
        <v>55</v>
      </c>
      <c r="W279" s="40" t="s">
        <v>58</v>
      </c>
    </row>
    <row r="280" spans="2:23" x14ac:dyDescent="0.2">
      <c r="B280" s="20"/>
      <c r="C280" s="15"/>
      <c r="D280" s="15" t="s">
        <v>44</v>
      </c>
      <c r="E280" s="37"/>
      <c r="F280" s="37"/>
      <c r="G280" s="37">
        <v>45292</v>
      </c>
      <c r="H280" s="37">
        <v>45657</v>
      </c>
      <c r="I280" s="15"/>
      <c r="J280" s="16">
        <v>4500</v>
      </c>
      <c r="K280" s="15" t="s">
        <v>48</v>
      </c>
      <c r="L280" s="15" t="s">
        <v>49</v>
      </c>
      <c r="M280" s="17">
        <f>433.83/365</f>
        <v>1.1885753424657535</v>
      </c>
      <c r="N280" s="39" t="s">
        <v>50</v>
      </c>
      <c r="O280" s="39"/>
      <c r="P280" s="39"/>
      <c r="Q280" s="101" t="s">
        <v>236</v>
      </c>
      <c r="R280" s="150"/>
      <c r="S280" s="15"/>
      <c r="T280" s="15" t="s">
        <v>58</v>
      </c>
      <c r="U280" s="15" t="s">
        <v>158</v>
      </c>
      <c r="V280" s="15" t="s">
        <v>55</v>
      </c>
      <c r="W280" s="40" t="s">
        <v>237</v>
      </c>
    </row>
    <row r="281" spans="2:23" x14ac:dyDescent="0.2">
      <c r="B281" s="20"/>
      <c r="C281" s="15"/>
      <c r="D281" s="15" t="s">
        <v>60</v>
      </c>
      <c r="E281" s="37"/>
      <c r="F281" s="61"/>
      <c r="G281" s="61" t="s">
        <v>58</v>
      </c>
      <c r="H281" s="61" t="s">
        <v>58</v>
      </c>
      <c r="I281" s="63"/>
      <c r="J281" s="16">
        <v>4500</v>
      </c>
      <c r="K281" s="15" t="s">
        <v>48</v>
      </c>
      <c r="L281" s="15" t="s">
        <v>49</v>
      </c>
      <c r="M281" s="16">
        <v>0</v>
      </c>
      <c r="N281" s="39" t="s">
        <v>50</v>
      </c>
      <c r="O281" s="39"/>
      <c r="P281" s="39"/>
      <c r="Q281" s="102"/>
      <c r="R281" s="150"/>
      <c r="S281" s="15"/>
      <c r="T281" s="15" t="s">
        <v>58</v>
      </c>
      <c r="U281" s="15" t="s">
        <v>158</v>
      </c>
      <c r="V281" s="15" t="s">
        <v>55</v>
      </c>
      <c r="W281" s="40" t="s">
        <v>58</v>
      </c>
    </row>
    <row r="282" spans="2:23" x14ac:dyDescent="0.2">
      <c r="B282" s="20"/>
      <c r="C282" s="15"/>
      <c r="D282" s="15" t="s">
        <v>61</v>
      </c>
      <c r="E282" s="62"/>
      <c r="F282" s="37"/>
      <c r="G282" s="37" t="s">
        <v>58</v>
      </c>
      <c r="H282" s="37" t="s">
        <v>58</v>
      </c>
      <c r="I282" s="15"/>
      <c r="J282" s="103">
        <v>1130</v>
      </c>
      <c r="K282" s="15" t="s">
        <v>48</v>
      </c>
      <c r="L282" s="15" t="s">
        <v>49</v>
      </c>
      <c r="M282" s="16">
        <v>0</v>
      </c>
      <c r="N282" s="39" t="s">
        <v>50</v>
      </c>
      <c r="O282" s="39"/>
      <c r="P282" s="39"/>
      <c r="Q282" s="102"/>
      <c r="R282" s="150"/>
      <c r="S282" s="15"/>
      <c r="T282" s="15" t="s">
        <v>58</v>
      </c>
      <c r="U282" s="15" t="s">
        <v>158</v>
      </c>
      <c r="V282" s="15" t="s">
        <v>55</v>
      </c>
      <c r="W282" s="40" t="s">
        <v>58</v>
      </c>
    </row>
    <row r="283" spans="2:23" x14ac:dyDescent="0.2">
      <c r="B283" s="20"/>
      <c r="C283" s="15"/>
      <c r="D283" s="15" t="s">
        <v>63</v>
      </c>
      <c r="E283" s="62"/>
      <c r="F283" s="37"/>
      <c r="G283" s="37" t="s">
        <v>58</v>
      </c>
      <c r="H283" s="37" t="s">
        <v>58</v>
      </c>
      <c r="I283" s="15"/>
      <c r="J283" s="103">
        <v>1130</v>
      </c>
      <c r="K283" s="15" t="s">
        <v>48</v>
      </c>
      <c r="L283" s="15" t="s">
        <v>49</v>
      </c>
      <c r="M283" s="16">
        <v>0</v>
      </c>
      <c r="N283" s="39" t="s">
        <v>50</v>
      </c>
      <c r="O283" s="39"/>
      <c r="P283" s="39"/>
      <c r="Q283" s="102"/>
      <c r="R283" s="150"/>
      <c r="S283" s="15"/>
      <c r="T283" s="15" t="s">
        <v>58</v>
      </c>
      <c r="U283" s="15" t="s">
        <v>158</v>
      </c>
      <c r="V283" s="15" t="s">
        <v>55</v>
      </c>
      <c r="W283" s="40" t="s">
        <v>58</v>
      </c>
    </row>
    <row r="284" spans="2:23" x14ac:dyDescent="0.2">
      <c r="B284" s="20"/>
      <c r="C284" s="15"/>
      <c r="D284" s="15" t="s">
        <v>71</v>
      </c>
      <c r="E284" s="62"/>
      <c r="F284" s="37"/>
      <c r="G284" s="37" t="s">
        <v>58</v>
      </c>
      <c r="H284" s="37" t="s">
        <v>58</v>
      </c>
      <c r="I284" s="15"/>
      <c r="J284" s="103">
        <v>180000</v>
      </c>
      <c r="K284" s="15" t="s">
        <v>73</v>
      </c>
      <c r="L284" s="15" t="s">
        <v>49</v>
      </c>
      <c r="M284" s="16">
        <v>0</v>
      </c>
      <c r="N284" s="39" t="s">
        <v>50</v>
      </c>
      <c r="O284" s="39"/>
      <c r="P284" s="39"/>
      <c r="Q284" s="102"/>
      <c r="R284" s="151"/>
      <c r="S284" s="63"/>
      <c r="T284" s="15" t="s">
        <v>58</v>
      </c>
      <c r="U284" s="15" t="s">
        <v>158</v>
      </c>
      <c r="V284" s="15" t="s">
        <v>55</v>
      </c>
      <c r="W284" s="40" t="s">
        <v>58</v>
      </c>
    </row>
    <row r="285" spans="2:23" x14ac:dyDescent="0.2">
      <c r="B285" s="43"/>
      <c r="C285" s="44"/>
      <c r="D285" s="44" t="s">
        <v>74</v>
      </c>
      <c r="E285" s="104"/>
      <c r="F285" s="45"/>
      <c r="G285" s="45">
        <v>44197</v>
      </c>
      <c r="H285" s="45">
        <v>46752</v>
      </c>
      <c r="I285" s="44"/>
      <c r="J285" s="105" t="s">
        <v>75</v>
      </c>
      <c r="K285" s="44"/>
      <c r="L285" s="44" t="s">
        <v>76</v>
      </c>
      <c r="M285" s="44"/>
      <c r="N285" s="48"/>
      <c r="O285" s="65">
        <v>9.3299999999999994E-2</v>
      </c>
      <c r="P285" s="48" t="s">
        <v>78</v>
      </c>
      <c r="Q285" s="44"/>
      <c r="R285" s="66"/>
      <c r="S285" s="152" t="s">
        <v>231</v>
      </c>
      <c r="T285" s="44" t="s">
        <v>58</v>
      </c>
      <c r="U285" s="44" t="s">
        <v>158</v>
      </c>
      <c r="V285" s="44" t="s">
        <v>79</v>
      </c>
      <c r="W285" s="49" t="s">
        <v>80</v>
      </c>
    </row>
    <row r="286" spans="2:23" x14ac:dyDescent="0.2">
      <c r="B286" s="43"/>
      <c r="C286" s="44"/>
      <c r="D286" s="44" t="s">
        <v>81</v>
      </c>
      <c r="E286" s="104"/>
      <c r="F286" s="45"/>
      <c r="G286" s="45" t="s">
        <v>58</v>
      </c>
      <c r="H286" s="45" t="s">
        <v>58</v>
      </c>
      <c r="I286" s="44"/>
      <c r="J286" s="105" t="s">
        <v>58</v>
      </c>
      <c r="K286" s="44"/>
      <c r="L286" s="44" t="s">
        <v>76</v>
      </c>
      <c r="M286" s="44"/>
      <c r="N286" s="48"/>
      <c r="O286" s="65">
        <v>9.3299999999999994E-2</v>
      </c>
      <c r="P286" s="48" t="s">
        <v>78</v>
      </c>
      <c r="Q286" s="44"/>
      <c r="R286" s="69"/>
      <c r="S286" s="153"/>
      <c r="T286" s="44" t="s">
        <v>58</v>
      </c>
      <c r="U286" s="44" t="s">
        <v>158</v>
      </c>
      <c r="V286" s="44" t="s">
        <v>79</v>
      </c>
      <c r="W286" s="49" t="s">
        <v>58</v>
      </c>
    </row>
    <row r="287" spans="2:23" x14ac:dyDescent="0.2">
      <c r="B287" s="43"/>
      <c r="C287" s="44"/>
      <c r="D287" s="44" t="s">
        <v>82</v>
      </c>
      <c r="E287" s="104"/>
      <c r="F287" s="45"/>
      <c r="G287" s="45" t="s">
        <v>58</v>
      </c>
      <c r="H287" s="45" t="s">
        <v>58</v>
      </c>
      <c r="I287" s="44"/>
      <c r="J287" s="105" t="s">
        <v>58</v>
      </c>
      <c r="K287" s="44"/>
      <c r="L287" s="44" t="s">
        <v>76</v>
      </c>
      <c r="M287" s="44"/>
      <c r="N287" s="48"/>
      <c r="O287" s="65">
        <v>4.6699999999999998E-2</v>
      </c>
      <c r="P287" s="48" t="s">
        <v>78</v>
      </c>
      <c r="Q287" s="44"/>
      <c r="R287" s="69"/>
      <c r="S287" s="153"/>
      <c r="T287" s="44" t="s">
        <v>58</v>
      </c>
      <c r="U287" s="44" t="s">
        <v>158</v>
      </c>
      <c r="V287" s="44" t="s">
        <v>79</v>
      </c>
      <c r="W287" s="49" t="s">
        <v>58</v>
      </c>
    </row>
    <row r="288" spans="2:23" x14ac:dyDescent="0.2">
      <c r="B288" s="43"/>
      <c r="C288" s="44"/>
      <c r="D288" s="44" t="s">
        <v>84</v>
      </c>
      <c r="E288" s="104"/>
      <c r="F288" s="45"/>
      <c r="G288" s="45" t="s">
        <v>58</v>
      </c>
      <c r="H288" s="45" t="s">
        <v>58</v>
      </c>
      <c r="I288" s="44"/>
      <c r="J288" s="105" t="s">
        <v>58</v>
      </c>
      <c r="K288" s="44"/>
      <c r="L288" s="44" t="s">
        <v>76</v>
      </c>
      <c r="M288" s="44"/>
      <c r="N288" s="48"/>
      <c r="O288" s="65">
        <v>9.3299999999999994E-2</v>
      </c>
      <c r="P288" s="48" t="s">
        <v>78</v>
      </c>
      <c r="Q288" s="44"/>
      <c r="R288" s="69"/>
      <c r="S288" s="153"/>
      <c r="T288" s="44" t="s">
        <v>58</v>
      </c>
      <c r="U288" s="44" t="s">
        <v>158</v>
      </c>
      <c r="V288" s="44" t="s">
        <v>79</v>
      </c>
      <c r="W288" s="49" t="s">
        <v>58</v>
      </c>
    </row>
    <row r="289" spans="2:23" ht="25.5" x14ac:dyDescent="0.2">
      <c r="B289" s="43"/>
      <c r="C289" s="44"/>
      <c r="D289" s="44" t="s">
        <v>88</v>
      </c>
      <c r="E289" s="104"/>
      <c r="F289" s="45"/>
      <c r="G289" s="45" t="s">
        <v>238</v>
      </c>
      <c r="H289" s="45" t="s">
        <v>58</v>
      </c>
      <c r="I289" s="44"/>
      <c r="J289" s="105" t="s">
        <v>58</v>
      </c>
      <c r="K289" s="44"/>
      <c r="L289" s="44" t="s">
        <v>76</v>
      </c>
      <c r="M289" s="44"/>
      <c r="N289" s="48"/>
      <c r="O289" s="65" t="s">
        <v>239</v>
      </c>
      <c r="P289" s="48" t="s">
        <v>78</v>
      </c>
      <c r="Q289" s="44"/>
      <c r="R289" s="69"/>
      <c r="S289" s="153"/>
      <c r="T289" s="44" t="s">
        <v>58</v>
      </c>
      <c r="U289" s="44" t="s">
        <v>158</v>
      </c>
      <c r="V289" s="44" t="s">
        <v>91</v>
      </c>
      <c r="W289" s="71" t="s">
        <v>240</v>
      </c>
    </row>
    <row r="290" spans="2:23" x14ac:dyDescent="0.2">
      <c r="B290" s="43"/>
      <c r="C290" s="44"/>
      <c r="D290" s="44" t="s">
        <v>93</v>
      </c>
      <c r="E290" s="45"/>
      <c r="F290" s="46"/>
      <c r="G290" s="46">
        <v>44197</v>
      </c>
      <c r="H290" s="46" t="s">
        <v>58</v>
      </c>
      <c r="I290" s="106"/>
      <c r="J290" s="44" t="s">
        <v>58</v>
      </c>
      <c r="K290" s="44"/>
      <c r="L290" s="44" t="s">
        <v>76</v>
      </c>
      <c r="M290" s="44"/>
      <c r="N290" s="48"/>
      <c r="O290" s="65">
        <v>0.95</v>
      </c>
      <c r="P290" s="48" t="s">
        <v>78</v>
      </c>
      <c r="Q290" s="44"/>
      <c r="R290" s="69"/>
      <c r="S290" s="153"/>
      <c r="T290" s="44" t="s">
        <v>58</v>
      </c>
      <c r="U290" s="44" t="s">
        <v>158</v>
      </c>
      <c r="V290" s="44" t="s">
        <v>91</v>
      </c>
      <c r="W290" s="49"/>
    </row>
    <row r="291" spans="2:23" x14ac:dyDescent="0.2">
      <c r="B291" s="43"/>
      <c r="C291" s="44"/>
      <c r="D291" s="44" t="s">
        <v>95</v>
      </c>
      <c r="E291" s="45"/>
      <c r="F291" s="45"/>
      <c r="G291" s="45" t="s">
        <v>58</v>
      </c>
      <c r="H291" s="45" t="s">
        <v>58</v>
      </c>
      <c r="I291" s="44"/>
      <c r="J291" s="44" t="s">
        <v>58</v>
      </c>
      <c r="K291" s="44"/>
      <c r="L291" s="44" t="s">
        <v>76</v>
      </c>
      <c r="M291" s="44"/>
      <c r="N291" s="48"/>
      <c r="O291" s="65">
        <v>1.86</v>
      </c>
      <c r="P291" s="48" t="s">
        <v>78</v>
      </c>
      <c r="Q291" s="44"/>
      <c r="R291" s="69"/>
      <c r="S291" s="153"/>
      <c r="T291" s="44" t="s">
        <v>58</v>
      </c>
      <c r="U291" s="44" t="s">
        <v>158</v>
      </c>
      <c r="V291" s="44" t="s">
        <v>91</v>
      </c>
      <c r="W291" s="49"/>
    </row>
    <row r="292" spans="2:23" x14ac:dyDescent="0.2">
      <c r="B292" s="43"/>
      <c r="C292" s="44"/>
      <c r="D292" s="44" t="s">
        <v>97</v>
      </c>
      <c r="E292" s="45"/>
      <c r="F292" s="45"/>
      <c r="G292" s="45" t="s">
        <v>58</v>
      </c>
      <c r="H292" s="45" t="s">
        <v>58</v>
      </c>
      <c r="I292" s="44"/>
      <c r="J292" s="44" t="s">
        <v>58</v>
      </c>
      <c r="K292" s="44"/>
      <c r="L292" s="44" t="s">
        <v>76</v>
      </c>
      <c r="M292" s="44"/>
      <c r="N292" s="48"/>
      <c r="O292" s="65">
        <v>3.8</v>
      </c>
      <c r="P292" s="48" t="s">
        <v>78</v>
      </c>
      <c r="Q292" s="44"/>
      <c r="R292" s="69"/>
      <c r="S292" s="153"/>
      <c r="T292" s="44" t="s">
        <v>58</v>
      </c>
      <c r="U292" s="44" t="s">
        <v>158</v>
      </c>
      <c r="V292" s="44" t="s">
        <v>91</v>
      </c>
      <c r="W292" s="49"/>
    </row>
    <row r="293" spans="2:23" x14ac:dyDescent="0.2">
      <c r="B293" s="43"/>
      <c r="C293" s="44"/>
      <c r="D293" s="44" t="s">
        <v>99</v>
      </c>
      <c r="E293" s="45"/>
      <c r="F293" s="45"/>
      <c r="G293" s="45" t="s">
        <v>58</v>
      </c>
      <c r="H293" s="45" t="s">
        <v>58</v>
      </c>
      <c r="I293" s="44"/>
      <c r="J293" s="44" t="s">
        <v>58</v>
      </c>
      <c r="K293" s="44"/>
      <c r="L293" s="44" t="s">
        <v>76</v>
      </c>
      <c r="M293" s="44"/>
      <c r="N293" s="48"/>
      <c r="O293" s="65">
        <v>10.54</v>
      </c>
      <c r="P293" s="48" t="s">
        <v>78</v>
      </c>
      <c r="Q293" s="44"/>
      <c r="R293" s="69"/>
      <c r="S293" s="153"/>
      <c r="T293" s="44" t="s">
        <v>58</v>
      </c>
      <c r="U293" s="44" t="s">
        <v>158</v>
      </c>
      <c r="V293" s="44" t="s">
        <v>91</v>
      </c>
      <c r="W293" s="49"/>
    </row>
    <row r="294" spans="2:23" ht="13.5" thickBot="1" x14ac:dyDescent="0.25">
      <c r="B294" s="131"/>
      <c r="C294" s="132"/>
      <c r="D294" s="132" t="s">
        <v>100</v>
      </c>
      <c r="E294" s="133"/>
      <c r="F294" s="133"/>
      <c r="G294" s="133" t="s">
        <v>58</v>
      </c>
      <c r="H294" s="133" t="s">
        <v>58</v>
      </c>
      <c r="I294" s="132"/>
      <c r="J294" s="132" t="s">
        <v>58</v>
      </c>
      <c r="K294" s="132"/>
      <c r="L294" s="132" t="s">
        <v>76</v>
      </c>
      <c r="M294" s="132"/>
      <c r="N294" s="134"/>
      <c r="O294" s="135">
        <v>10.54</v>
      </c>
      <c r="P294" s="134" t="s">
        <v>78</v>
      </c>
      <c r="Q294" s="132"/>
      <c r="R294" s="136"/>
      <c r="S294" s="153"/>
      <c r="T294" s="132" t="s">
        <v>58</v>
      </c>
      <c r="U294" s="132" t="s">
        <v>158</v>
      </c>
      <c r="V294" s="132" t="s">
        <v>91</v>
      </c>
      <c r="W294" s="137"/>
    </row>
    <row r="295" spans="2:23" ht="12.75" customHeight="1" x14ac:dyDescent="0.2">
      <c r="B295" s="31" t="s">
        <v>43</v>
      </c>
      <c r="C295" s="74" t="s">
        <v>251</v>
      </c>
      <c r="D295" s="32" t="s">
        <v>44</v>
      </c>
      <c r="E295" s="33">
        <v>43061</v>
      </c>
      <c r="F295" s="33">
        <v>44813</v>
      </c>
      <c r="G295" s="33" t="s">
        <v>242</v>
      </c>
      <c r="H295" s="33">
        <v>47118</v>
      </c>
      <c r="I295" s="32" t="s">
        <v>46</v>
      </c>
      <c r="J295" s="56">
        <v>6000</v>
      </c>
      <c r="K295" s="32" t="s">
        <v>48</v>
      </c>
      <c r="L295" s="32" t="s">
        <v>49</v>
      </c>
      <c r="M295" s="34">
        <f>362.57/365</f>
        <v>0.99334246575342466</v>
      </c>
      <c r="N295" s="35" t="s">
        <v>50</v>
      </c>
      <c r="O295" s="91"/>
      <c r="P295" s="35"/>
      <c r="Q295" s="35" t="s">
        <v>243</v>
      </c>
      <c r="R295" s="149" t="s">
        <v>284</v>
      </c>
      <c r="S295" s="32"/>
      <c r="T295" s="32" t="s">
        <v>53</v>
      </c>
      <c r="U295" s="32" t="s">
        <v>54</v>
      </c>
      <c r="V295" s="32" t="s">
        <v>55</v>
      </c>
      <c r="W295" s="111" t="s">
        <v>245</v>
      </c>
    </row>
    <row r="296" spans="2:23" ht="12.75" customHeight="1" x14ac:dyDescent="0.2">
      <c r="B296" s="20"/>
      <c r="C296" s="15"/>
      <c r="D296" s="15" t="s">
        <v>63</v>
      </c>
      <c r="E296" s="37"/>
      <c r="F296" s="37"/>
      <c r="G296" s="37" t="s">
        <v>58</v>
      </c>
      <c r="H296" s="37"/>
      <c r="I296" s="15"/>
      <c r="J296" s="16">
        <v>1500</v>
      </c>
      <c r="K296" s="15" t="s">
        <v>48</v>
      </c>
      <c r="L296" s="15" t="s">
        <v>49</v>
      </c>
      <c r="M296" s="16">
        <v>0</v>
      </c>
      <c r="N296" s="39" t="s">
        <v>50</v>
      </c>
      <c r="O296" s="92"/>
      <c r="P296" s="39"/>
      <c r="Q296" s="15"/>
      <c r="R296" s="150"/>
      <c r="S296" s="15"/>
      <c r="T296" s="15" t="s">
        <v>58</v>
      </c>
      <c r="U296" s="15" t="s">
        <v>54</v>
      </c>
      <c r="V296" s="15" t="s">
        <v>55</v>
      </c>
      <c r="W296" s="112" t="s">
        <v>58</v>
      </c>
    </row>
    <row r="297" spans="2:23" x14ac:dyDescent="0.2">
      <c r="B297" s="20"/>
      <c r="C297" s="15"/>
      <c r="D297" s="15" t="s">
        <v>60</v>
      </c>
      <c r="E297" s="37"/>
      <c r="F297" s="37"/>
      <c r="G297" s="37" t="s">
        <v>58</v>
      </c>
      <c r="H297" s="37"/>
      <c r="I297" s="15"/>
      <c r="J297" s="16">
        <v>6000</v>
      </c>
      <c r="K297" s="15" t="s">
        <v>48</v>
      </c>
      <c r="L297" s="15" t="s">
        <v>49</v>
      </c>
      <c r="M297" s="16">
        <v>0</v>
      </c>
      <c r="N297" s="39" t="s">
        <v>50</v>
      </c>
      <c r="O297" s="92"/>
      <c r="P297" s="39"/>
      <c r="Q297" s="15"/>
      <c r="R297" s="150"/>
      <c r="S297" s="15"/>
      <c r="T297" s="15" t="s">
        <v>58</v>
      </c>
      <c r="U297" s="15" t="s">
        <v>54</v>
      </c>
      <c r="V297" s="15" t="s">
        <v>55</v>
      </c>
      <c r="W297" s="112" t="s">
        <v>58</v>
      </c>
    </row>
    <row r="298" spans="2:23" x14ac:dyDescent="0.2">
      <c r="B298" s="20"/>
      <c r="C298" s="15"/>
      <c r="D298" s="15" t="s">
        <v>61</v>
      </c>
      <c r="E298" s="37"/>
      <c r="F298" s="37"/>
      <c r="G298" s="37" t="s">
        <v>58</v>
      </c>
      <c r="H298" s="37"/>
      <c r="I298" s="15"/>
      <c r="J298" s="16">
        <v>1500</v>
      </c>
      <c r="K298" s="15" t="s">
        <v>48</v>
      </c>
      <c r="L298" s="15" t="s">
        <v>49</v>
      </c>
      <c r="M298" s="16">
        <v>0</v>
      </c>
      <c r="N298" s="39" t="s">
        <v>50</v>
      </c>
      <c r="O298" s="92"/>
      <c r="P298" s="39"/>
      <c r="Q298" s="15"/>
      <c r="R298" s="150"/>
      <c r="S298" s="15"/>
      <c r="T298" s="15" t="s">
        <v>58</v>
      </c>
      <c r="U298" s="15" t="s">
        <v>54</v>
      </c>
      <c r="V298" s="15" t="s">
        <v>55</v>
      </c>
      <c r="W298" s="112" t="s">
        <v>58</v>
      </c>
    </row>
    <row r="299" spans="2:23" x14ac:dyDescent="0.2">
      <c r="B299" s="20"/>
      <c r="C299" s="15"/>
      <c r="D299" s="15" t="s">
        <v>71</v>
      </c>
      <c r="E299" s="37"/>
      <c r="F299" s="37"/>
      <c r="G299" s="37" t="s">
        <v>58</v>
      </c>
      <c r="H299" s="37"/>
      <c r="I299" s="15"/>
      <c r="J299" s="16">
        <v>360000</v>
      </c>
      <c r="K299" s="15" t="s">
        <v>73</v>
      </c>
      <c r="L299" s="15" t="s">
        <v>49</v>
      </c>
      <c r="M299" s="16">
        <v>0</v>
      </c>
      <c r="N299" s="39" t="s">
        <v>50</v>
      </c>
      <c r="O299" s="92"/>
      <c r="P299" s="39"/>
      <c r="Q299" s="15"/>
      <c r="R299" s="150"/>
      <c r="S299" s="63"/>
      <c r="T299" s="15" t="s">
        <v>58</v>
      </c>
      <c r="U299" s="15" t="s">
        <v>54</v>
      </c>
      <c r="V299" s="15" t="s">
        <v>55</v>
      </c>
      <c r="W299" s="112" t="s">
        <v>58</v>
      </c>
    </row>
    <row r="300" spans="2:23" ht="13.5" customHeight="1" x14ac:dyDescent="0.2">
      <c r="B300" s="20"/>
      <c r="C300" s="15"/>
      <c r="D300" s="15" t="s">
        <v>110</v>
      </c>
      <c r="E300" s="37"/>
      <c r="F300" s="37"/>
      <c r="G300" s="37" t="s">
        <v>58</v>
      </c>
      <c r="H300" s="37"/>
      <c r="I300" s="15"/>
      <c r="J300" s="16">
        <v>3000</v>
      </c>
      <c r="K300" s="15" t="s">
        <v>48</v>
      </c>
      <c r="L300" s="15" t="s">
        <v>49</v>
      </c>
      <c r="M300" s="17">
        <f>26.37/365</f>
        <v>7.2246575342465758E-2</v>
      </c>
      <c r="N300" s="39" t="s">
        <v>50</v>
      </c>
      <c r="O300" s="92"/>
      <c r="P300" s="39"/>
      <c r="Q300" s="15" t="s">
        <v>246</v>
      </c>
      <c r="R300" s="150"/>
      <c r="S300" s="63"/>
      <c r="T300" s="15" t="s">
        <v>58</v>
      </c>
      <c r="U300" s="15" t="s">
        <v>54</v>
      </c>
      <c r="V300" s="15" t="s">
        <v>55</v>
      </c>
      <c r="W300" s="112" t="s">
        <v>58</v>
      </c>
    </row>
    <row r="301" spans="2:23" ht="25.5" customHeight="1" x14ac:dyDescent="0.2">
      <c r="B301" s="43"/>
      <c r="C301" s="44"/>
      <c r="D301" s="44" t="s">
        <v>74</v>
      </c>
      <c r="E301" s="45"/>
      <c r="F301" s="45"/>
      <c r="G301" s="45" t="s">
        <v>242</v>
      </c>
      <c r="H301" s="45"/>
      <c r="I301" s="44"/>
      <c r="J301" s="47" t="s">
        <v>75</v>
      </c>
      <c r="K301" s="44"/>
      <c r="L301" s="44" t="s">
        <v>76</v>
      </c>
      <c r="M301" s="44"/>
      <c r="N301" s="48"/>
      <c r="O301" s="65">
        <v>8.3299999999999999E-2</v>
      </c>
      <c r="P301" s="48" t="s">
        <v>78</v>
      </c>
      <c r="Q301" s="44"/>
      <c r="R301" s="109"/>
      <c r="S301" s="152" t="s">
        <v>244</v>
      </c>
      <c r="T301" s="44" t="s">
        <v>58</v>
      </c>
      <c r="U301" s="44" t="s">
        <v>54</v>
      </c>
      <c r="V301" s="44" t="s">
        <v>79</v>
      </c>
      <c r="W301" s="71" t="s">
        <v>247</v>
      </c>
    </row>
    <row r="302" spans="2:23" ht="15" customHeight="1" x14ac:dyDescent="0.2">
      <c r="B302" s="43"/>
      <c r="C302" s="44"/>
      <c r="D302" s="44" t="s">
        <v>81</v>
      </c>
      <c r="E302" s="45"/>
      <c r="F302" s="45"/>
      <c r="G302" s="45" t="s">
        <v>58</v>
      </c>
      <c r="H302" s="45"/>
      <c r="I302" s="44"/>
      <c r="J302" s="47" t="s">
        <v>58</v>
      </c>
      <c r="K302" s="44"/>
      <c r="L302" s="44" t="s">
        <v>76</v>
      </c>
      <c r="M302" s="44"/>
      <c r="N302" s="48"/>
      <c r="O302" s="65">
        <v>8.3299999999999999E-2</v>
      </c>
      <c r="P302" s="48" t="s">
        <v>78</v>
      </c>
      <c r="Q302" s="44"/>
      <c r="R302" s="69"/>
      <c r="S302" s="153"/>
      <c r="T302" s="44" t="s">
        <v>58</v>
      </c>
      <c r="U302" s="44" t="s">
        <v>54</v>
      </c>
      <c r="V302" s="44" t="s">
        <v>79</v>
      </c>
      <c r="W302" s="49" t="s">
        <v>58</v>
      </c>
    </row>
    <row r="303" spans="2:23" ht="15" customHeight="1" x14ac:dyDescent="0.2">
      <c r="B303" s="43"/>
      <c r="C303" s="44"/>
      <c r="D303" s="44" t="s">
        <v>82</v>
      </c>
      <c r="E303" s="45"/>
      <c r="F303" s="45"/>
      <c r="G303" s="45" t="s">
        <v>58</v>
      </c>
      <c r="H303" s="45"/>
      <c r="I303" s="44"/>
      <c r="J303" s="47" t="s">
        <v>58</v>
      </c>
      <c r="K303" s="44"/>
      <c r="L303" s="44" t="s">
        <v>76</v>
      </c>
      <c r="M303" s="44"/>
      <c r="N303" s="48"/>
      <c r="O303" s="65">
        <v>4.1700000000000001E-2</v>
      </c>
      <c r="P303" s="48" t="s">
        <v>78</v>
      </c>
      <c r="Q303" s="44"/>
      <c r="R303" s="69"/>
      <c r="S303" s="153"/>
      <c r="T303" s="44" t="s">
        <v>58</v>
      </c>
      <c r="U303" s="44" t="s">
        <v>54</v>
      </c>
      <c r="V303" s="44" t="s">
        <v>79</v>
      </c>
      <c r="W303" s="49" t="s">
        <v>58</v>
      </c>
    </row>
    <row r="304" spans="2:23" ht="15" customHeight="1" x14ac:dyDescent="0.2">
      <c r="B304" s="43"/>
      <c r="C304" s="44"/>
      <c r="D304" s="44" t="s">
        <v>84</v>
      </c>
      <c r="E304" s="45"/>
      <c r="F304" s="45"/>
      <c r="G304" s="45" t="s">
        <v>58</v>
      </c>
      <c r="H304" s="45"/>
      <c r="I304" s="44"/>
      <c r="J304" s="47" t="s">
        <v>58</v>
      </c>
      <c r="K304" s="44"/>
      <c r="L304" s="44" t="s">
        <v>76</v>
      </c>
      <c r="M304" s="44"/>
      <c r="N304" s="48"/>
      <c r="O304" s="65">
        <v>8.3299999999999999E-2</v>
      </c>
      <c r="P304" s="48" t="s">
        <v>78</v>
      </c>
      <c r="Q304" s="44"/>
      <c r="R304" s="69"/>
      <c r="S304" s="153"/>
      <c r="T304" s="44" t="s">
        <v>58</v>
      </c>
      <c r="U304" s="44" t="s">
        <v>54</v>
      </c>
      <c r="V304" s="44" t="s">
        <v>79</v>
      </c>
      <c r="W304" s="49" t="s">
        <v>58</v>
      </c>
    </row>
    <row r="305" spans="2:23" ht="39" customHeight="1" x14ac:dyDescent="0.2">
      <c r="B305" s="43"/>
      <c r="C305" s="44"/>
      <c r="D305" s="44" t="s">
        <v>88</v>
      </c>
      <c r="E305" s="45"/>
      <c r="F305" s="45"/>
      <c r="G305" s="45">
        <v>45017</v>
      </c>
      <c r="H305" s="45"/>
      <c r="I305" s="44"/>
      <c r="J305" s="47" t="s">
        <v>58</v>
      </c>
      <c r="K305" s="44"/>
      <c r="L305" s="44" t="s">
        <v>76</v>
      </c>
      <c r="M305" s="44"/>
      <c r="N305" s="48"/>
      <c r="O305" s="110" t="s">
        <v>248</v>
      </c>
      <c r="P305" s="48" t="s">
        <v>78</v>
      </c>
      <c r="Q305" s="44"/>
      <c r="R305" s="69"/>
      <c r="S305" s="153"/>
      <c r="T305" s="44" t="s">
        <v>58</v>
      </c>
      <c r="U305" s="44" t="s">
        <v>54</v>
      </c>
      <c r="V305" s="44" t="s">
        <v>91</v>
      </c>
      <c r="W305" s="71" t="s">
        <v>249</v>
      </c>
    </row>
    <row r="306" spans="2:23" ht="15" customHeight="1" x14ac:dyDescent="0.2">
      <c r="B306" s="43"/>
      <c r="C306" s="44"/>
      <c r="D306" s="44" t="s">
        <v>93</v>
      </c>
      <c r="E306" s="45"/>
      <c r="F306" s="45"/>
      <c r="G306" s="45" t="s">
        <v>242</v>
      </c>
      <c r="H306" s="45"/>
      <c r="I306" s="44"/>
      <c r="J306" s="47" t="s">
        <v>58</v>
      </c>
      <c r="K306" s="44"/>
      <c r="L306" s="44" t="s">
        <v>76</v>
      </c>
      <c r="M306" s="44"/>
      <c r="N306" s="48"/>
      <c r="O306" s="110">
        <v>0.95</v>
      </c>
      <c r="P306" s="48" t="s">
        <v>78</v>
      </c>
      <c r="Q306" s="44"/>
      <c r="R306" s="69"/>
      <c r="S306" s="153"/>
      <c r="T306" s="44" t="s">
        <v>58</v>
      </c>
      <c r="U306" s="44" t="s">
        <v>54</v>
      </c>
      <c r="V306" s="44" t="s">
        <v>91</v>
      </c>
      <c r="W306" s="71" t="s">
        <v>250</v>
      </c>
    </row>
    <row r="307" spans="2:23" ht="15" customHeight="1" x14ac:dyDescent="0.2">
      <c r="B307" s="43"/>
      <c r="C307" s="44"/>
      <c r="D307" s="44" t="s">
        <v>95</v>
      </c>
      <c r="E307" s="45"/>
      <c r="F307" s="45"/>
      <c r="G307" s="45" t="s">
        <v>58</v>
      </c>
      <c r="H307" s="45"/>
      <c r="I307" s="44"/>
      <c r="J307" s="47" t="s">
        <v>58</v>
      </c>
      <c r="K307" s="44"/>
      <c r="L307" s="44" t="s">
        <v>76</v>
      </c>
      <c r="M307" s="44"/>
      <c r="N307" s="48"/>
      <c r="O307" s="110">
        <v>1.66</v>
      </c>
      <c r="P307" s="48" t="s">
        <v>78</v>
      </c>
      <c r="Q307" s="44"/>
      <c r="R307" s="69"/>
      <c r="S307" s="153"/>
      <c r="T307" s="44" t="s">
        <v>58</v>
      </c>
      <c r="U307" s="44" t="s">
        <v>54</v>
      </c>
      <c r="V307" s="44" t="s">
        <v>91</v>
      </c>
      <c r="W307" s="49" t="s">
        <v>58</v>
      </c>
    </row>
    <row r="308" spans="2:23" ht="15" customHeight="1" x14ac:dyDescent="0.2">
      <c r="B308" s="43"/>
      <c r="C308" s="44"/>
      <c r="D308" s="44" t="s">
        <v>97</v>
      </c>
      <c r="E308" s="45"/>
      <c r="F308" s="45"/>
      <c r="G308" s="45" t="s">
        <v>58</v>
      </c>
      <c r="H308" s="45"/>
      <c r="I308" s="44"/>
      <c r="J308" s="47" t="s">
        <v>58</v>
      </c>
      <c r="K308" s="44"/>
      <c r="L308" s="44" t="s">
        <v>76</v>
      </c>
      <c r="M308" s="44"/>
      <c r="N308" s="48"/>
      <c r="O308" s="110">
        <v>3.8</v>
      </c>
      <c r="P308" s="48" t="s">
        <v>78</v>
      </c>
      <c r="Q308" s="44"/>
      <c r="R308" s="69"/>
      <c r="S308" s="153"/>
      <c r="T308" s="44" t="s">
        <v>58</v>
      </c>
      <c r="U308" s="44" t="s">
        <v>54</v>
      </c>
      <c r="V308" s="44" t="s">
        <v>91</v>
      </c>
      <c r="W308" s="49" t="s">
        <v>58</v>
      </c>
    </row>
    <row r="309" spans="2:23" ht="15" customHeight="1" x14ac:dyDescent="0.2">
      <c r="B309" s="43"/>
      <c r="C309" s="44"/>
      <c r="D309" s="44" t="s">
        <v>99</v>
      </c>
      <c r="E309" s="45"/>
      <c r="F309" s="45"/>
      <c r="G309" s="45" t="s">
        <v>58</v>
      </c>
      <c r="H309" s="45"/>
      <c r="I309" s="44"/>
      <c r="J309" s="47" t="s">
        <v>58</v>
      </c>
      <c r="K309" s="44"/>
      <c r="L309" s="44" t="s">
        <v>76</v>
      </c>
      <c r="M309" s="44"/>
      <c r="N309" s="48"/>
      <c r="O309" s="110">
        <v>10.55</v>
      </c>
      <c r="P309" s="48" t="s">
        <v>78</v>
      </c>
      <c r="Q309" s="44"/>
      <c r="R309" s="69"/>
      <c r="S309" s="153"/>
      <c r="T309" s="44" t="s">
        <v>58</v>
      </c>
      <c r="U309" s="44" t="s">
        <v>54</v>
      </c>
      <c r="V309" s="44" t="s">
        <v>91</v>
      </c>
      <c r="W309" s="49" t="s">
        <v>58</v>
      </c>
    </row>
    <row r="310" spans="2:23" ht="15.75" customHeight="1" thickBot="1" x14ac:dyDescent="0.25">
      <c r="B310" s="50"/>
      <c r="C310" s="51"/>
      <c r="D310" s="51" t="s">
        <v>100</v>
      </c>
      <c r="E310" s="52"/>
      <c r="F310" s="52"/>
      <c r="G310" s="52" t="s">
        <v>58</v>
      </c>
      <c r="H310" s="52"/>
      <c r="I310" s="51"/>
      <c r="J310" s="53" t="s">
        <v>58</v>
      </c>
      <c r="K310" s="51"/>
      <c r="L310" s="51" t="s">
        <v>76</v>
      </c>
      <c r="M310" s="51"/>
      <c r="N310" s="54"/>
      <c r="O310" s="113">
        <v>10.55</v>
      </c>
      <c r="P310" s="54" t="s">
        <v>78</v>
      </c>
      <c r="Q310" s="51"/>
      <c r="R310" s="73"/>
      <c r="S310" s="154"/>
      <c r="T310" s="51" t="s">
        <v>58</v>
      </c>
      <c r="U310" s="51" t="s">
        <v>54</v>
      </c>
      <c r="V310" s="51" t="s">
        <v>91</v>
      </c>
      <c r="W310" s="55" t="s">
        <v>58</v>
      </c>
    </row>
    <row r="311" spans="2:23" x14ac:dyDescent="0.2">
      <c r="B311" s="31" t="s">
        <v>43</v>
      </c>
      <c r="C311" s="74" t="s">
        <v>259</v>
      </c>
      <c r="D311" s="32" t="s">
        <v>44</v>
      </c>
      <c r="E311" s="33">
        <v>44620</v>
      </c>
      <c r="F311" s="33">
        <v>45579</v>
      </c>
      <c r="G311" s="33" t="s">
        <v>252</v>
      </c>
      <c r="H311" s="33">
        <v>46387</v>
      </c>
      <c r="I311" s="32" t="s">
        <v>46</v>
      </c>
      <c r="J311" s="56">
        <v>8000</v>
      </c>
      <c r="K311" s="32" t="s">
        <v>48</v>
      </c>
      <c r="L311" s="32" t="s">
        <v>49</v>
      </c>
      <c r="M311" s="34">
        <f>360.54/365</f>
        <v>0.98778082191780825</v>
      </c>
      <c r="N311" s="35" t="s">
        <v>50</v>
      </c>
      <c r="O311" s="35"/>
      <c r="P311" s="35"/>
      <c r="Q311" s="32" t="s">
        <v>253</v>
      </c>
      <c r="R311" s="149" t="s">
        <v>285</v>
      </c>
      <c r="S311" s="32"/>
      <c r="T311" s="32" t="s">
        <v>53</v>
      </c>
      <c r="U311" s="32" t="s">
        <v>54</v>
      </c>
      <c r="V311" s="32" t="s">
        <v>55</v>
      </c>
      <c r="W311" s="36" t="s">
        <v>255</v>
      </c>
    </row>
    <row r="312" spans="2:23" x14ac:dyDescent="0.2">
      <c r="B312" s="20"/>
      <c r="C312" s="15"/>
      <c r="D312" s="38" t="s">
        <v>60</v>
      </c>
      <c r="E312" s="37"/>
      <c r="F312" s="37"/>
      <c r="G312" s="37" t="s">
        <v>58</v>
      </c>
      <c r="H312" s="37" t="s">
        <v>58</v>
      </c>
      <c r="I312" s="15"/>
      <c r="J312" s="93">
        <v>8000</v>
      </c>
      <c r="K312" s="38" t="s">
        <v>48</v>
      </c>
      <c r="L312" s="38" t="s">
        <v>49</v>
      </c>
      <c r="M312" s="93">
        <v>0</v>
      </c>
      <c r="N312" s="79" t="s">
        <v>50</v>
      </c>
      <c r="O312" s="79"/>
      <c r="P312" s="79"/>
      <c r="Q312" s="38"/>
      <c r="R312" s="150"/>
      <c r="S312" s="15"/>
      <c r="T312" s="15" t="s">
        <v>58</v>
      </c>
      <c r="U312" s="15" t="s">
        <v>54</v>
      </c>
      <c r="V312" s="38" t="s">
        <v>55</v>
      </c>
      <c r="W312" s="40" t="s">
        <v>58</v>
      </c>
    </row>
    <row r="313" spans="2:23" x14ac:dyDescent="0.2">
      <c r="B313" s="20"/>
      <c r="C313" s="15"/>
      <c r="D313" s="15" t="s">
        <v>61</v>
      </c>
      <c r="E313" s="37"/>
      <c r="F313" s="37"/>
      <c r="G313" s="37" t="s">
        <v>58</v>
      </c>
      <c r="H313" s="37" t="s">
        <v>58</v>
      </c>
      <c r="I313" s="15"/>
      <c r="J313" s="16">
        <v>2000</v>
      </c>
      <c r="K313" s="15" t="s">
        <v>48</v>
      </c>
      <c r="L313" s="15" t="s">
        <v>49</v>
      </c>
      <c r="M313" s="16">
        <v>0</v>
      </c>
      <c r="N313" s="39" t="s">
        <v>50</v>
      </c>
      <c r="O313" s="39"/>
      <c r="P313" s="39"/>
      <c r="Q313" s="15"/>
      <c r="R313" s="150"/>
      <c r="S313" s="15"/>
      <c r="T313" s="15" t="s">
        <v>58</v>
      </c>
      <c r="U313" s="15" t="s">
        <v>54</v>
      </c>
      <c r="V313" s="15" t="s">
        <v>55</v>
      </c>
      <c r="W313" s="40" t="s">
        <v>58</v>
      </c>
    </row>
    <row r="314" spans="2:23" x14ac:dyDescent="0.2">
      <c r="B314" s="20"/>
      <c r="C314" s="15"/>
      <c r="D314" s="15" t="s">
        <v>63</v>
      </c>
      <c r="E314" s="37"/>
      <c r="F314" s="37"/>
      <c r="G314" s="37" t="s">
        <v>58</v>
      </c>
      <c r="H314" s="37" t="s">
        <v>58</v>
      </c>
      <c r="I314" s="15"/>
      <c r="J314" s="16">
        <v>2000</v>
      </c>
      <c r="K314" s="15" t="s">
        <v>48</v>
      </c>
      <c r="L314" s="15" t="s">
        <v>49</v>
      </c>
      <c r="M314" s="16">
        <v>0</v>
      </c>
      <c r="N314" s="39" t="s">
        <v>50</v>
      </c>
      <c r="O314" s="39"/>
      <c r="P314" s="39"/>
      <c r="Q314" s="15"/>
      <c r="R314" s="150"/>
      <c r="S314" s="15"/>
      <c r="T314" s="15" t="s">
        <v>58</v>
      </c>
      <c r="U314" s="15" t="s">
        <v>54</v>
      </c>
      <c r="V314" s="15" t="s">
        <v>55</v>
      </c>
      <c r="W314" s="40" t="s">
        <v>58</v>
      </c>
    </row>
    <row r="315" spans="2:23" x14ac:dyDescent="0.2">
      <c r="B315" s="20"/>
      <c r="C315" s="15"/>
      <c r="D315" s="15" t="s">
        <v>71</v>
      </c>
      <c r="E315" s="37"/>
      <c r="F315" s="37"/>
      <c r="G315" s="37" t="s">
        <v>58</v>
      </c>
      <c r="H315" s="37">
        <v>45291</v>
      </c>
      <c r="I315" s="15"/>
      <c r="J315" s="16">
        <v>370000</v>
      </c>
      <c r="K315" s="15" t="s">
        <v>73</v>
      </c>
      <c r="L315" s="15" t="s">
        <v>49</v>
      </c>
      <c r="M315" s="16">
        <v>0</v>
      </c>
      <c r="N315" s="39" t="s">
        <v>50</v>
      </c>
      <c r="O315" s="39"/>
      <c r="P315" s="39"/>
      <c r="Q315" s="15"/>
      <c r="R315" s="150"/>
      <c r="S315" s="63"/>
      <c r="T315" s="15" t="s">
        <v>58</v>
      </c>
      <c r="U315" s="15" t="s">
        <v>54</v>
      </c>
      <c r="V315" s="15" t="s">
        <v>55</v>
      </c>
      <c r="W315" s="40" t="s">
        <v>58</v>
      </c>
    </row>
    <row r="316" spans="2:23" x14ac:dyDescent="0.2">
      <c r="B316" s="20"/>
      <c r="C316" s="15"/>
      <c r="D316" s="15" t="s">
        <v>71</v>
      </c>
      <c r="E316" s="37"/>
      <c r="F316" s="37"/>
      <c r="G316" s="85">
        <v>45292</v>
      </c>
      <c r="H316" s="37">
        <v>46387</v>
      </c>
      <c r="I316" s="15"/>
      <c r="J316" s="16">
        <v>320000</v>
      </c>
      <c r="K316" s="15" t="s">
        <v>73</v>
      </c>
      <c r="L316" s="15" t="s">
        <v>49</v>
      </c>
      <c r="M316" s="16">
        <v>0</v>
      </c>
      <c r="N316" s="39" t="s">
        <v>50</v>
      </c>
      <c r="O316" s="39"/>
      <c r="P316" s="39"/>
      <c r="Q316" s="15"/>
      <c r="R316" s="150"/>
      <c r="S316" s="63"/>
      <c r="T316" s="15" t="s">
        <v>58</v>
      </c>
      <c r="U316" s="15" t="s">
        <v>54</v>
      </c>
      <c r="V316" s="15" t="s">
        <v>55</v>
      </c>
      <c r="W316" s="40"/>
    </row>
    <row r="317" spans="2:23" x14ac:dyDescent="0.2">
      <c r="B317" s="20"/>
      <c r="C317" s="15"/>
      <c r="D317" s="15" t="s">
        <v>57</v>
      </c>
      <c r="E317" s="37"/>
      <c r="F317" s="37"/>
      <c r="G317" s="37">
        <v>44621</v>
      </c>
      <c r="H317" s="37" t="s">
        <v>58</v>
      </c>
      <c r="I317" s="15"/>
      <c r="J317" s="16">
        <v>0</v>
      </c>
      <c r="K317" s="15" t="s">
        <v>48</v>
      </c>
      <c r="L317" s="15" t="s">
        <v>49</v>
      </c>
      <c r="M317" s="17">
        <f>27.35/365</f>
        <v>7.4931506849315072E-2</v>
      </c>
      <c r="N317" s="39" t="s">
        <v>50</v>
      </c>
      <c r="O317" s="39"/>
      <c r="P317" s="39"/>
      <c r="Q317" s="15" t="s">
        <v>256</v>
      </c>
      <c r="R317" s="151"/>
      <c r="S317" s="63"/>
      <c r="T317" s="15" t="s">
        <v>58</v>
      </c>
      <c r="U317" s="15" t="s">
        <v>54</v>
      </c>
      <c r="V317" s="15" t="s">
        <v>55</v>
      </c>
      <c r="W317" s="40"/>
    </row>
    <row r="318" spans="2:23" x14ac:dyDescent="0.2">
      <c r="B318" s="43"/>
      <c r="C318" s="44"/>
      <c r="D318" s="44" t="s">
        <v>74</v>
      </c>
      <c r="E318" s="45"/>
      <c r="F318" s="45"/>
      <c r="G318" s="45" t="s">
        <v>58</v>
      </c>
      <c r="H318" s="45" t="s">
        <v>58</v>
      </c>
      <c r="I318" s="44"/>
      <c r="J318" s="47" t="s">
        <v>75</v>
      </c>
      <c r="K318" s="44"/>
      <c r="L318" s="44" t="s">
        <v>76</v>
      </c>
      <c r="M318" s="44"/>
      <c r="N318" s="48"/>
      <c r="O318" s="65">
        <v>9.6699999999999994E-2</v>
      </c>
      <c r="P318" s="48" t="s">
        <v>78</v>
      </c>
      <c r="Q318" s="44"/>
      <c r="R318" s="69"/>
      <c r="S318" s="152" t="s">
        <v>254</v>
      </c>
      <c r="T318" s="44" t="s">
        <v>58</v>
      </c>
      <c r="U318" s="44" t="s">
        <v>54</v>
      </c>
      <c r="V318" s="44" t="s">
        <v>79</v>
      </c>
      <c r="W318" s="49" t="s">
        <v>80</v>
      </c>
    </row>
    <row r="319" spans="2:23" x14ac:dyDescent="0.2">
      <c r="B319" s="43"/>
      <c r="C319" s="44"/>
      <c r="D319" s="44" t="s">
        <v>81</v>
      </c>
      <c r="E319" s="45"/>
      <c r="F319" s="45"/>
      <c r="G319" s="45" t="s">
        <v>58</v>
      </c>
      <c r="H319" s="45" t="s">
        <v>58</v>
      </c>
      <c r="I319" s="44"/>
      <c r="J319" s="47" t="s">
        <v>58</v>
      </c>
      <c r="K319" s="44"/>
      <c r="L319" s="44" t="s">
        <v>76</v>
      </c>
      <c r="M319" s="44"/>
      <c r="N319" s="48"/>
      <c r="O319" s="65">
        <v>9.6699999999999994E-2</v>
      </c>
      <c r="P319" s="48" t="s">
        <v>78</v>
      </c>
      <c r="Q319" s="44"/>
      <c r="R319" s="69"/>
      <c r="S319" s="153"/>
      <c r="T319" s="44" t="s">
        <v>58</v>
      </c>
      <c r="U319" s="44" t="s">
        <v>54</v>
      </c>
      <c r="V319" s="44" t="s">
        <v>79</v>
      </c>
      <c r="W319" s="49" t="s">
        <v>58</v>
      </c>
    </row>
    <row r="320" spans="2:23" x14ac:dyDescent="0.2">
      <c r="B320" s="43"/>
      <c r="C320" s="44"/>
      <c r="D320" s="44" t="s">
        <v>82</v>
      </c>
      <c r="E320" s="45"/>
      <c r="F320" s="45"/>
      <c r="G320" s="45" t="s">
        <v>58</v>
      </c>
      <c r="H320" s="45" t="s">
        <v>58</v>
      </c>
      <c r="I320" s="44"/>
      <c r="J320" s="47" t="s">
        <v>58</v>
      </c>
      <c r="K320" s="44"/>
      <c r="L320" s="44" t="s">
        <v>76</v>
      </c>
      <c r="M320" s="44"/>
      <c r="N320" s="48"/>
      <c r="O320" s="65">
        <v>4.8399999999999999E-2</v>
      </c>
      <c r="P320" s="48" t="s">
        <v>78</v>
      </c>
      <c r="Q320" s="44"/>
      <c r="R320" s="69"/>
      <c r="S320" s="153"/>
      <c r="T320" s="44" t="s">
        <v>58</v>
      </c>
      <c r="U320" s="44" t="s">
        <v>54</v>
      </c>
      <c r="V320" s="44" t="s">
        <v>79</v>
      </c>
      <c r="W320" s="49" t="s">
        <v>58</v>
      </c>
    </row>
    <row r="321" spans="2:23" x14ac:dyDescent="0.2">
      <c r="B321" s="43"/>
      <c r="C321" s="44"/>
      <c r="D321" s="44" t="s">
        <v>84</v>
      </c>
      <c r="E321" s="45"/>
      <c r="F321" s="45"/>
      <c r="G321" s="45" t="s">
        <v>58</v>
      </c>
      <c r="H321" s="45" t="s">
        <v>58</v>
      </c>
      <c r="I321" s="44"/>
      <c r="J321" s="47" t="s">
        <v>58</v>
      </c>
      <c r="K321" s="44"/>
      <c r="L321" s="44" t="s">
        <v>76</v>
      </c>
      <c r="M321" s="44"/>
      <c r="N321" s="48"/>
      <c r="O321" s="65">
        <v>9.6699999999999994E-2</v>
      </c>
      <c r="P321" s="48" t="s">
        <v>78</v>
      </c>
      <c r="Q321" s="44"/>
      <c r="R321" s="69"/>
      <c r="S321" s="153"/>
      <c r="T321" s="44" t="s">
        <v>58</v>
      </c>
      <c r="U321" s="44" t="s">
        <v>54</v>
      </c>
      <c r="V321" s="44" t="s">
        <v>79</v>
      </c>
      <c r="W321" s="49" t="s">
        <v>58</v>
      </c>
    </row>
    <row r="322" spans="2:23" ht="53.25" customHeight="1" x14ac:dyDescent="0.2">
      <c r="B322" s="43"/>
      <c r="C322" s="44"/>
      <c r="D322" s="44" t="s">
        <v>88</v>
      </c>
      <c r="E322" s="45"/>
      <c r="F322" s="45"/>
      <c r="G322" s="45" t="s">
        <v>58</v>
      </c>
      <c r="H322" s="45" t="s">
        <v>58</v>
      </c>
      <c r="I322" s="44"/>
      <c r="J322" s="47" t="s">
        <v>58</v>
      </c>
      <c r="K322" s="44"/>
      <c r="L322" s="44" t="s">
        <v>76</v>
      </c>
      <c r="M322" s="44"/>
      <c r="N322" s="48"/>
      <c r="O322" s="65" t="s">
        <v>257</v>
      </c>
      <c r="P322" s="48" t="s">
        <v>78</v>
      </c>
      <c r="Q322" s="44"/>
      <c r="R322" s="69"/>
      <c r="S322" s="153"/>
      <c r="T322" s="44" t="s">
        <v>58</v>
      </c>
      <c r="U322" s="44" t="s">
        <v>54</v>
      </c>
      <c r="V322" s="44" t="s">
        <v>91</v>
      </c>
      <c r="W322" s="71" t="s">
        <v>258</v>
      </c>
    </row>
    <row r="323" spans="2:23" x14ac:dyDescent="0.2">
      <c r="B323" s="43"/>
      <c r="C323" s="44"/>
      <c r="D323" s="44" t="s">
        <v>93</v>
      </c>
      <c r="E323" s="45"/>
      <c r="F323" s="45"/>
      <c r="G323" s="45" t="s">
        <v>58</v>
      </c>
      <c r="H323" s="45" t="s">
        <v>58</v>
      </c>
      <c r="I323" s="44"/>
      <c r="J323" s="44" t="s">
        <v>58</v>
      </c>
      <c r="K323" s="44"/>
      <c r="L323" s="44" t="s">
        <v>76</v>
      </c>
      <c r="M323" s="44"/>
      <c r="N323" s="48"/>
      <c r="O323" s="65">
        <v>0.97860000000000003</v>
      </c>
      <c r="P323" s="48" t="s">
        <v>78</v>
      </c>
      <c r="Q323" s="44"/>
      <c r="R323" s="69"/>
      <c r="S323" s="153"/>
      <c r="T323" s="44" t="s">
        <v>58</v>
      </c>
      <c r="U323" s="44" t="s">
        <v>54</v>
      </c>
      <c r="V323" s="44" t="s">
        <v>91</v>
      </c>
      <c r="W323" s="49"/>
    </row>
    <row r="324" spans="2:23" x14ac:dyDescent="0.2">
      <c r="B324" s="43"/>
      <c r="C324" s="44"/>
      <c r="D324" s="44" t="s">
        <v>95</v>
      </c>
      <c r="E324" s="45"/>
      <c r="F324" s="45"/>
      <c r="G324" s="45" t="s">
        <v>58</v>
      </c>
      <c r="H324" s="45" t="s">
        <v>58</v>
      </c>
      <c r="I324" s="44"/>
      <c r="J324" s="44" t="s">
        <v>58</v>
      </c>
      <c r="K324" s="44"/>
      <c r="L324" s="44" t="s">
        <v>76</v>
      </c>
      <c r="M324" s="44"/>
      <c r="N324" s="48"/>
      <c r="O324" s="65">
        <f>O323*2</f>
        <v>1.9572000000000001</v>
      </c>
      <c r="P324" s="48" t="s">
        <v>78</v>
      </c>
      <c r="Q324" s="44"/>
      <c r="R324" s="69"/>
      <c r="S324" s="153"/>
      <c r="T324" s="44" t="s">
        <v>58</v>
      </c>
      <c r="U324" s="44" t="s">
        <v>54</v>
      </c>
      <c r="V324" s="44" t="s">
        <v>91</v>
      </c>
      <c r="W324" s="49"/>
    </row>
    <row r="325" spans="2:23" x14ac:dyDescent="0.2">
      <c r="B325" s="43"/>
      <c r="C325" s="44"/>
      <c r="D325" s="44" t="s">
        <v>97</v>
      </c>
      <c r="E325" s="45"/>
      <c r="F325" s="45"/>
      <c r="G325" s="45" t="s">
        <v>58</v>
      </c>
      <c r="H325" s="45" t="s">
        <v>58</v>
      </c>
      <c r="I325" s="44"/>
      <c r="J325" s="44" t="s">
        <v>58</v>
      </c>
      <c r="K325" s="44"/>
      <c r="L325" s="44" t="s">
        <v>76</v>
      </c>
      <c r="M325" s="44"/>
      <c r="N325" s="48"/>
      <c r="O325" s="65">
        <v>3.9350999999999998</v>
      </c>
      <c r="P325" s="48" t="s">
        <v>78</v>
      </c>
      <c r="Q325" s="44"/>
      <c r="R325" s="69"/>
      <c r="S325" s="153"/>
      <c r="T325" s="44" t="s">
        <v>58</v>
      </c>
      <c r="U325" s="44" t="s">
        <v>54</v>
      </c>
      <c r="V325" s="44" t="s">
        <v>91</v>
      </c>
      <c r="W325" s="49"/>
    </row>
    <row r="326" spans="2:23" x14ac:dyDescent="0.2">
      <c r="B326" s="43"/>
      <c r="C326" s="44"/>
      <c r="D326" s="44" t="s">
        <v>99</v>
      </c>
      <c r="E326" s="45"/>
      <c r="F326" s="45"/>
      <c r="G326" s="45" t="s">
        <v>58</v>
      </c>
      <c r="H326" s="45" t="s">
        <v>58</v>
      </c>
      <c r="I326" s="44"/>
      <c r="J326" s="44" t="s">
        <v>58</v>
      </c>
      <c r="K326" s="44"/>
      <c r="L326" s="44" t="s">
        <v>76</v>
      </c>
      <c r="M326" s="44"/>
      <c r="N326" s="48"/>
      <c r="O326" s="65">
        <v>10.929600000000001</v>
      </c>
      <c r="P326" s="48" t="s">
        <v>78</v>
      </c>
      <c r="Q326" s="44"/>
      <c r="R326" s="69"/>
      <c r="S326" s="153"/>
      <c r="T326" s="44" t="s">
        <v>58</v>
      </c>
      <c r="U326" s="44" t="s">
        <v>54</v>
      </c>
      <c r="V326" s="44" t="s">
        <v>91</v>
      </c>
      <c r="W326" s="49"/>
    </row>
    <row r="327" spans="2:23" ht="13.5" thickBot="1" x14ac:dyDescent="0.25">
      <c r="B327" s="50"/>
      <c r="C327" s="51"/>
      <c r="D327" s="119" t="s">
        <v>100</v>
      </c>
      <c r="E327" s="52"/>
      <c r="F327" s="52"/>
      <c r="G327" s="52" t="s">
        <v>58</v>
      </c>
      <c r="H327" s="52" t="s">
        <v>58</v>
      </c>
      <c r="I327" s="51"/>
      <c r="J327" s="51" t="s">
        <v>58</v>
      </c>
      <c r="K327" s="51"/>
      <c r="L327" s="51" t="s">
        <v>76</v>
      </c>
      <c r="M327" s="51"/>
      <c r="N327" s="54"/>
      <c r="O327" s="72">
        <v>10.929600000000001</v>
      </c>
      <c r="P327" s="54" t="s">
        <v>78</v>
      </c>
      <c r="Q327" s="51"/>
      <c r="R327" s="73"/>
      <c r="S327" s="154"/>
      <c r="T327" s="51" t="s">
        <v>58</v>
      </c>
      <c r="U327" s="51" t="s">
        <v>54</v>
      </c>
      <c r="V327" s="51" t="s">
        <v>91</v>
      </c>
      <c r="W327" s="55"/>
    </row>
    <row r="328" spans="2:23" x14ac:dyDescent="0.2">
      <c r="B328" s="31" t="s">
        <v>43</v>
      </c>
      <c r="C328" s="74" t="s">
        <v>286</v>
      </c>
      <c r="D328" s="32" t="s">
        <v>44</v>
      </c>
      <c r="E328" s="33">
        <v>45474</v>
      </c>
      <c r="F328" s="33" t="s">
        <v>156</v>
      </c>
      <c r="G328" s="33">
        <v>46753</v>
      </c>
      <c r="H328" s="33">
        <v>55884</v>
      </c>
      <c r="I328" s="32" t="s">
        <v>46</v>
      </c>
      <c r="J328" s="56">
        <v>45000</v>
      </c>
      <c r="K328" s="32" t="s">
        <v>48</v>
      </c>
      <c r="L328" s="32" t="s">
        <v>49</v>
      </c>
      <c r="M328" s="34">
        <f>327/365</f>
        <v>0.89589041095890409</v>
      </c>
      <c r="N328" s="35" t="s">
        <v>50</v>
      </c>
      <c r="O328" s="35"/>
      <c r="P328" s="35"/>
      <c r="Q328" s="100" t="s">
        <v>270</v>
      </c>
      <c r="R328" s="149" t="s">
        <v>287</v>
      </c>
      <c r="S328" s="138"/>
      <c r="T328" s="32" t="s">
        <v>53</v>
      </c>
      <c r="U328" s="32" t="s">
        <v>54</v>
      </c>
      <c r="V328" s="32" t="s">
        <v>55</v>
      </c>
      <c r="W328" s="139"/>
    </row>
    <row r="329" spans="2:23" x14ac:dyDescent="0.2">
      <c r="B329" s="128"/>
      <c r="C329" s="126"/>
      <c r="D329" s="38" t="s">
        <v>60</v>
      </c>
      <c r="E329" s="129"/>
      <c r="F329" s="129"/>
      <c r="G329" s="37" t="s">
        <v>58</v>
      </c>
      <c r="H329" s="37" t="s">
        <v>58</v>
      </c>
      <c r="I329" s="15"/>
      <c r="J329" s="93">
        <v>45000</v>
      </c>
      <c r="K329" s="38" t="s">
        <v>48</v>
      </c>
      <c r="L329" s="38" t="s">
        <v>49</v>
      </c>
      <c r="M329" s="93">
        <v>0</v>
      </c>
      <c r="N329" s="79" t="s">
        <v>50</v>
      </c>
      <c r="O329" s="79"/>
      <c r="P329" s="79"/>
      <c r="Q329" s="101"/>
      <c r="R329" s="150"/>
      <c r="S329" s="125"/>
      <c r="T329" s="15" t="s">
        <v>58</v>
      </c>
      <c r="U329" s="15" t="s">
        <v>54</v>
      </c>
      <c r="V329" s="15" t="s">
        <v>55</v>
      </c>
      <c r="W329" s="127"/>
    </row>
    <row r="330" spans="2:23" x14ac:dyDescent="0.2">
      <c r="B330" s="128"/>
      <c r="C330" s="126"/>
      <c r="D330" s="15" t="s">
        <v>61</v>
      </c>
      <c r="E330" s="129"/>
      <c r="F330" s="129"/>
      <c r="G330" s="37" t="s">
        <v>58</v>
      </c>
      <c r="H330" s="37" t="s">
        <v>58</v>
      </c>
      <c r="I330" s="15"/>
      <c r="J330" s="16">
        <v>11250</v>
      </c>
      <c r="K330" s="15" t="s">
        <v>48</v>
      </c>
      <c r="L330" s="15" t="s">
        <v>49</v>
      </c>
      <c r="M330" s="16">
        <v>0</v>
      </c>
      <c r="N330" s="39" t="s">
        <v>50</v>
      </c>
      <c r="O330" s="39"/>
      <c r="P330" s="39"/>
      <c r="Q330" s="102"/>
      <c r="R330" s="150"/>
      <c r="S330" s="125"/>
      <c r="T330" s="15" t="s">
        <v>58</v>
      </c>
      <c r="U330" s="15" t="s">
        <v>54</v>
      </c>
      <c r="V330" s="15" t="s">
        <v>55</v>
      </c>
      <c r="W330" s="127"/>
    </row>
    <row r="331" spans="2:23" x14ac:dyDescent="0.2">
      <c r="B331" s="128"/>
      <c r="C331" s="126"/>
      <c r="D331" s="15" t="s">
        <v>63</v>
      </c>
      <c r="E331" s="129"/>
      <c r="F331" s="129"/>
      <c r="G331" s="37" t="s">
        <v>58</v>
      </c>
      <c r="H331" s="37" t="s">
        <v>58</v>
      </c>
      <c r="I331" s="15"/>
      <c r="J331" s="16">
        <v>11250</v>
      </c>
      <c r="K331" s="15" t="s">
        <v>48</v>
      </c>
      <c r="L331" s="15" t="s">
        <v>49</v>
      </c>
      <c r="M331" s="16">
        <v>0</v>
      </c>
      <c r="N331" s="39" t="s">
        <v>50</v>
      </c>
      <c r="O331" s="39"/>
      <c r="P331" s="39"/>
      <c r="Q331" s="102"/>
      <c r="R331" s="150"/>
      <c r="S331" s="125"/>
      <c r="T331" s="15" t="s">
        <v>58</v>
      </c>
      <c r="U331" s="15" t="s">
        <v>54</v>
      </c>
      <c r="V331" s="15" t="s">
        <v>55</v>
      </c>
      <c r="W331" s="127"/>
    </row>
    <row r="332" spans="2:23" x14ac:dyDescent="0.2">
      <c r="B332" s="128"/>
      <c r="C332" s="126"/>
      <c r="D332" s="15" t="s">
        <v>71</v>
      </c>
      <c r="E332" s="129"/>
      <c r="F332" s="129"/>
      <c r="G332" s="37" t="s">
        <v>233</v>
      </c>
      <c r="H332" s="37" t="s">
        <v>58</v>
      </c>
      <c r="I332" s="15"/>
      <c r="J332" s="16">
        <v>1800000</v>
      </c>
      <c r="K332" s="15" t="s">
        <v>73</v>
      </c>
      <c r="L332" s="15" t="s">
        <v>49</v>
      </c>
      <c r="M332" s="16">
        <v>0</v>
      </c>
      <c r="N332" s="39" t="s">
        <v>50</v>
      </c>
      <c r="O332" s="39"/>
      <c r="P332" s="39"/>
      <c r="Q332" s="102"/>
      <c r="R332" s="150"/>
      <c r="S332" s="125"/>
      <c r="T332" s="15" t="s">
        <v>58</v>
      </c>
      <c r="U332" s="15" t="s">
        <v>54</v>
      </c>
      <c r="V332" s="15" t="s">
        <v>55</v>
      </c>
      <c r="W332" s="127"/>
    </row>
    <row r="333" spans="2:23" x14ac:dyDescent="0.2">
      <c r="B333" s="128"/>
      <c r="C333" s="126"/>
      <c r="D333" s="15" t="s">
        <v>57</v>
      </c>
      <c r="E333" s="129"/>
      <c r="F333" s="129"/>
      <c r="G333" s="37" t="s">
        <v>58</v>
      </c>
      <c r="H333" s="37" t="s">
        <v>234</v>
      </c>
      <c r="I333" s="15"/>
      <c r="J333" s="16">
        <v>0</v>
      </c>
      <c r="K333" s="15" t="s">
        <v>48</v>
      </c>
      <c r="L333" s="15" t="s">
        <v>49</v>
      </c>
      <c r="M333" s="17">
        <f>30.92/365</f>
        <v>8.4712328767123299E-2</v>
      </c>
      <c r="N333" s="39" t="s">
        <v>50</v>
      </c>
      <c r="O333" s="39"/>
      <c r="P333" s="39"/>
      <c r="Q333" s="102" t="s">
        <v>271</v>
      </c>
      <c r="R333" s="150"/>
      <c r="S333" s="125"/>
      <c r="T333" s="15" t="s">
        <v>58</v>
      </c>
      <c r="U333" s="15" t="s">
        <v>54</v>
      </c>
      <c r="V333" s="15" t="s">
        <v>55</v>
      </c>
      <c r="W333" s="127"/>
    </row>
    <row r="334" spans="2:23" x14ac:dyDescent="0.2">
      <c r="B334" s="128"/>
      <c r="C334" s="126"/>
      <c r="D334" s="15" t="s">
        <v>64</v>
      </c>
      <c r="E334" s="129"/>
      <c r="F334" s="129"/>
      <c r="G334" s="37" t="s">
        <v>58</v>
      </c>
      <c r="H334" s="37" t="s">
        <v>234</v>
      </c>
      <c r="I334" s="15"/>
      <c r="J334" s="16">
        <v>0</v>
      </c>
      <c r="K334" s="15" t="s">
        <v>48</v>
      </c>
      <c r="L334" s="15" t="s">
        <v>49</v>
      </c>
      <c r="M334" s="16">
        <v>0</v>
      </c>
      <c r="N334" s="39" t="s">
        <v>50</v>
      </c>
      <c r="O334" s="39"/>
      <c r="P334" s="39"/>
      <c r="Q334" s="101"/>
      <c r="R334" s="151"/>
      <c r="S334" s="126"/>
      <c r="T334" s="15" t="s">
        <v>58</v>
      </c>
      <c r="U334" s="15" t="s">
        <v>54</v>
      </c>
      <c r="V334" s="15" t="s">
        <v>55</v>
      </c>
      <c r="W334" s="127"/>
    </row>
    <row r="335" spans="2:23" x14ac:dyDescent="0.2">
      <c r="B335" s="121"/>
      <c r="C335" s="120"/>
      <c r="D335" s="44" t="s">
        <v>74</v>
      </c>
      <c r="E335" s="122"/>
      <c r="F335" s="123"/>
      <c r="G335" s="45" t="s">
        <v>58</v>
      </c>
      <c r="H335" s="45" t="s">
        <v>58</v>
      </c>
      <c r="I335" s="44"/>
      <c r="J335" s="105" t="s">
        <v>75</v>
      </c>
      <c r="K335" s="44"/>
      <c r="L335" s="44" t="s">
        <v>76</v>
      </c>
      <c r="M335" s="44"/>
      <c r="N335" s="48"/>
      <c r="O335" s="65">
        <v>0.1094</v>
      </c>
      <c r="P335" s="48" t="s">
        <v>78</v>
      </c>
      <c r="Q335" s="120"/>
      <c r="R335" s="130"/>
      <c r="S335" s="152" t="s">
        <v>287</v>
      </c>
      <c r="T335" s="44" t="s">
        <v>58</v>
      </c>
      <c r="U335" s="44" t="s">
        <v>54</v>
      </c>
      <c r="V335" s="44" t="s">
        <v>79</v>
      </c>
      <c r="W335" s="49" t="s">
        <v>80</v>
      </c>
    </row>
    <row r="336" spans="2:23" x14ac:dyDescent="0.2">
      <c r="B336" s="121"/>
      <c r="C336" s="120"/>
      <c r="D336" s="44" t="s">
        <v>81</v>
      </c>
      <c r="E336" s="122"/>
      <c r="F336" s="123"/>
      <c r="G336" s="45" t="s">
        <v>58</v>
      </c>
      <c r="H336" s="45" t="s">
        <v>58</v>
      </c>
      <c r="I336" s="44"/>
      <c r="J336" s="105" t="s">
        <v>58</v>
      </c>
      <c r="K336" s="44"/>
      <c r="L336" s="44" t="s">
        <v>76</v>
      </c>
      <c r="M336" s="44"/>
      <c r="N336" s="48"/>
      <c r="O336" s="65">
        <v>0.1094</v>
      </c>
      <c r="P336" s="48" t="s">
        <v>78</v>
      </c>
      <c r="Q336" s="120"/>
      <c r="R336" s="124"/>
      <c r="S336" s="153"/>
      <c r="T336" s="44" t="s">
        <v>58</v>
      </c>
      <c r="U336" s="44" t="s">
        <v>54</v>
      </c>
      <c r="V336" s="44" t="s">
        <v>79</v>
      </c>
      <c r="W336" s="49" t="s">
        <v>58</v>
      </c>
    </row>
    <row r="337" spans="2:23" x14ac:dyDescent="0.2">
      <c r="B337" s="121"/>
      <c r="C337" s="120"/>
      <c r="D337" s="44" t="s">
        <v>82</v>
      </c>
      <c r="E337" s="122"/>
      <c r="F337" s="123"/>
      <c r="G337" s="45" t="s">
        <v>58</v>
      </c>
      <c r="H337" s="45" t="s">
        <v>58</v>
      </c>
      <c r="I337" s="44"/>
      <c r="J337" s="105" t="s">
        <v>58</v>
      </c>
      <c r="K337" s="44"/>
      <c r="L337" s="44" t="s">
        <v>76</v>
      </c>
      <c r="M337" s="44"/>
      <c r="N337" s="48"/>
      <c r="O337" s="65">
        <v>5.4800000000000001E-2</v>
      </c>
      <c r="P337" s="48" t="s">
        <v>78</v>
      </c>
      <c r="Q337" s="120"/>
      <c r="R337" s="124"/>
      <c r="S337" s="153"/>
      <c r="T337" s="44" t="s">
        <v>58</v>
      </c>
      <c r="U337" s="44" t="s">
        <v>54</v>
      </c>
      <c r="V337" s="44" t="s">
        <v>79</v>
      </c>
      <c r="W337" s="49" t="s">
        <v>58</v>
      </c>
    </row>
    <row r="338" spans="2:23" x14ac:dyDescent="0.2">
      <c r="B338" s="121"/>
      <c r="C338" s="120"/>
      <c r="D338" s="44" t="s">
        <v>84</v>
      </c>
      <c r="E338" s="122"/>
      <c r="F338" s="123"/>
      <c r="G338" s="45" t="s">
        <v>58</v>
      </c>
      <c r="H338" s="45" t="s">
        <v>58</v>
      </c>
      <c r="I338" s="44"/>
      <c r="J338" s="105" t="s">
        <v>58</v>
      </c>
      <c r="K338" s="44"/>
      <c r="L338" s="44" t="s">
        <v>76</v>
      </c>
      <c r="M338" s="44"/>
      <c r="N338" s="48"/>
      <c r="O338" s="65">
        <v>0.1094</v>
      </c>
      <c r="P338" s="48" t="s">
        <v>78</v>
      </c>
      <c r="Q338" s="120"/>
      <c r="R338" s="124"/>
      <c r="S338" s="153"/>
      <c r="T338" s="44" t="s">
        <v>58</v>
      </c>
      <c r="U338" s="44" t="s">
        <v>54</v>
      </c>
      <c r="V338" s="44" t="s">
        <v>79</v>
      </c>
      <c r="W338" s="49" t="s">
        <v>58</v>
      </c>
    </row>
    <row r="339" spans="2:23" x14ac:dyDescent="0.2">
      <c r="B339" s="121"/>
      <c r="C339" s="120"/>
      <c r="D339" s="44" t="s">
        <v>272</v>
      </c>
      <c r="E339" s="122"/>
      <c r="F339" s="123"/>
      <c r="G339" s="45" t="s">
        <v>58</v>
      </c>
      <c r="H339" s="45" t="s">
        <v>58</v>
      </c>
      <c r="I339" s="44"/>
      <c r="J339" s="105" t="s">
        <v>58</v>
      </c>
      <c r="K339" s="44"/>
      <c r="L339" s="44" t="s">
        <v>76</v>
      </c>
      <c r="M339" s="44"/>
      <c r="N339" s="48"/>
      <c r="O339" s="65">
        <v>1.83E-2</v>
      </c>
      <c r="P339" s="48" t="s">
        <v>78</v>
      </c>
      <c r="Q339" s="120"/>
      <c r="R339" s="124"/>
      <c r="S339" s="153"/>
      <c r="T339" s="44" t="s">
        <v>58</v>
      </c>
      <c r="U339" s="44" t="s">
        <v>54</v>
      </c>
      <c r="V339" s="44" t="s">
        <v>79</v>
      </c>
      <c r="W339" s="49" t="s">
        <v>58</v>
      </c>
    </row>
    <row r="340" spans="2:23" x14ac:dyDescent="0.2">
      <c r="B340" s="121"/>
      <c r="C340" s="120"/>
      <c r="D340" s="44" t="s">
        <v>87</v>
      </c>
      <c r="E340" s="122"/>
      <c r="F340" s="123"/>
      <c r="G340" s="45" t="s">
        <v>58</v>
      </c>
      <c r="H340" s="45" t="s">
        <v>58</v>
      </c>
      <c r="I340" s="44"/>
      <c r="J340" s="105" t="s">
        <v>58</v>
      </c>
      <c r="K340" s="44"/>
      <c r="L340" s="44" t="s">
        <v>76</v>
      </c>
      <c r="M340" s="44"/>
      <c r="N340" s="48"/>
      <c r="O340" s="65">
        <v>1.83E-2</v>
      </c>
      <c r="P340" s="48" t="s">
        <v>78</v>
      </c>
      <c r="Q340" s="120"/>
      <c r="R340" s="124"/>
      <c r="S340" s="153"/>
      <c r="T340" s="44" t="s">
        <v>58</v>
      </c>
      <c r="U340" s="44" t="s">
        <v>54</v>
      </c>
      <c r="V340" s="44" t="s">
        <v>79</v>
      </c>
      <c r="W340" s="49" t="s">
        <v>58</v>
      </c>
    </row>
    <row r="341" spans="2:23" x14ac:dyDescent="0.2">
      <c r="B341" s="121"/>
      <c r="C341" s="120"/>
      <c r="D341" s="44" t="s">
        <v>88</v>
      </c>
      <c r="E341" s="122"/>
      <c r="F341" s="123"/>
      <c r="G341" s="45" t="s">
        <v>58</v>
      </c>
      <c r="H341" s="45" t="s">
        <v>58</v>
      </c>
      <c r="I341" s="44"/>
      <c r="J341" s="105" t="s">
        <v>58</v>
      </c>
      <c r="K341" s="44"/>
      <c r="L341" s="44" t="s">
        <v>76</v>
      </c>
      <c r="M341" s="44"/>
      <c r="N341" s="48"/>
      <c r="O341" s="65">
        <v>1.1137999999999999</v>
      </c>
      <c r="P341" s="48" t="s">
        <v>78</v>
      </c>
      <c r="Q341" s="120"/>
      <c r="R341" s="124"/>
      <c r="S341" s="153"/>
      <c r="T341" s="44" t="s">
        <v>58</v>
      </c>
      <c r="U341" s="44" t="s">
        <v>54</v>
      </c>
      <c r="V341" s="44" t="s">
        <v>91</v>
      </c>
      <c r="W341" s="49"/>
    </row>
    <row r="342" spans="2:23" x14ac:dyDescent="0.2">
      <c r="B342" s="121"/>
      <c r="C342" s="120"/>
      <c r="D342" s="44" t="s">
        <v>93</v>
      </c>
      <c r="E342" s="122"/>
      <c r="F342" s="123"/>
      <c r="G342" s="45" t="s">
        <v>58</v>
      </c>
      <c r="H342" s="45" t="s">
        <v>58</v>
      </c>
      <c r="I342" s="44"/>
      <c r="J342" s="105" t="s">
        <v>58</v>
      </c>
      <c r="K342" s="44"/>
      <c r="L342" s="44" t="s">
        <v>76</v>
      </c>
      <c r="M342" s="44"/>
      <c r="N342" s="48"/>
      <c r="O342" s="65">
        <v>1.1137999999999999</v>
      </c>
      <c r="P342" s="48" t="s">
        <v>78</v>
      </c>
      <c r="Q342" s="120"/>
      <c r="R342" s="124"/>
      <c r="S342" s="153"/>
      <c r="T342" s="44" t="s">
        <v>58</v>
      </c>
      <c r="U342" s="44" t="s">
        <v>54</v>
      </c>
      <c r="V342" s="44" t="s">
        <v>91</v>
      </c>
      <c r="W342" s="49"/>
    </row>
    <row r="343" spans="2:23" x14ac:dyDescent="0.2">
      <c r="B343" s="121"/>
      <c r="C343" s="120"/>
      <c r="D343" s="44" t="s">
        <v>95</v>
      </c>
      <c r="E343" s="122"/>
      <c r="F343" s="123"/>
      <c r="G343" s="45" t="s">
        <v>58</v>
      </c>
      <c r="H343" s="45" t="s">
        <v>58</v>
      </c>
      <c r="I343" s="44"/>
      <c r="J343" s="105" t="s">
        <v>58</v>
      </c>
      <c r="K343" s="44"/>
      <c r="L343" s="44" t="s">
        <v>76</v>
      </c>
      <c r="M343" s="44"/>
      <c r="N343" s="48"/>
      <c r="O343" s="65">
        <v>2.1806999999999999</v>
      </c>
      <c r="P343" s="48" t="s">
        <v>78</v>
      </c>
      <c r="Q343" s="120"/>
      <c r="R343" s="124"/>
      <c r="S343" s="153"/>
      <c r="T343" s="44" t="s">
        <v>58</v>
      </c>
      <c r="U343" s="44" t="s">
        <v>54</v>
      </c>
      <c r="V343" s="44" t="s">
        <v>91</v>
      </c>
      <c r="W343" s="49"/>
    </row>
    <row r="344" spans="2:23" x14ac:dyDescent="0.2">
      <c r="B344" s="121"/>
      <c r="C344" s="120"/>
      <c r="D344" s="44" t="s">
        <v>97</v>
      </c>
      <c r="E344" s="122"/>
      <c r="F344" s="123"/>
      <c r="G344" s="45" t="s">
        <v>58</v>
      </c>
      <c r="H344" s="45" t="s">
        <v>58</v>
      </c>
      <c r="I344" s="44"/>
      <c r="J344" s="105" t="s">
        <v>58</v>
      </c>
      <c r="K344" s="44"/>
      <c r="L344" s="44" t="s">
        <v>76</v>
      </c>
      <c r="M344" s="44"/>
      <c r="N344" s="48"/>
      <c r="O344" s="65">
        <v>4.4553000000000003</v>
      </c>
      <c r="P344" s="48" t="s">
        <v>78</v>
      </c>
      <c r="Q344" s="120"/>
      <c r="R344" s="124"/>
      <c r="S344" s="153"/>
      <c r="T344" s="44" t="s">
        <v>58</v>
      </c>
      <c r="U344" s="44" t="s">
        <v>54</v>
      </c>
      <c r="V344" s="44" t="s">
        <v>91</v>
      </c>
      <c r="W344" s="49"/>
    </row>
    <row r="345" spans="2:23" x14ac:dyDescent="0.2">
      <c r="B345" s="121"/>
      <c r="C345" s="120"/>
      <c r="D345" s="44" t="s">
        <v>99</v>
      </c>
      <c r="E345" s="122"/>
      <c r="F345" s="123"/>
      <c r="G345" s="45" t="s">
        <v>58</v>
      </c>
      <c r="H345" s="45" t="s">
        <v>58</v>
      </c>
      <c r="I345" s="44"/>
      <c r="J345" s="105" t="s">
        <v>58</v>
      </c>
      <c r="K345" s="44"/>
      <c r="L345" s="44" t="s">
        <v>76</v>
      </c>
      <c r="M345" s="44"/>
      <c r="N345" s="48"/>
      <c r="O345" s="65">
        <v>12.3576</v>
      </c>
      <c r="P345" s="48" t="s">
        <v>78</v>
      </c>
      <c r="Q345" s="120"/>
      <c r="R345" s="124"/>
      <c r="S345" s="153"/>
      <c r="T345" s="44" t="s">
        <v>58</v>
      </c>
      <c r="U345" s="44" t="s">
        <v>54</v>
      </c>
      <c r="V345" s="44" t="s">
        <v>91</v>
      </c>
      <c r="W345" s="49"/>
    </row>
    <row r="346" spans="2:23" ht="13.5" thickBot="1" x14ac:dyDescent="0.25">
      <c r="B346" s="140"/>
      <c r="C346" s="141"/>
      <c r="D346" s="144" t="s">
        <v>100</v>
      </c>
      <c r="E346" s="142"/>
      <c r="F346" s="142"/>
      <c r="G346" s="145" t="s">
        <v>58</v>
      </c>
      <c r="H346" s="145" t="s">
        <v>58</v>
      </c>
      <c r="I346" s="144"/>
      <c r="J346" s="144" t="s">
        <v>58</v>
      </c>
      <c r="K346" s="144"/>
      <c r="L346" s="144" t="s">
        <v>76</v>
      </c>
      <c r="M346" s="144"/>
      <c r="N346" s="146"/>
      <c r="O346" s="147">
        <v>12.3576</v>
      </c>
      <c r="P346" s="146" t="s">
        <v>78</v>
      </c>
      <c r="Q346" s="141"/>
      <c r="R346" s="143"/>
      <c r="S346" s="154"/>
      <c r="T346" s="51" t="s">
        <v>58</v>
      </c>
      <c r="U346" s="51" t="s">
        <v>54</v>
      </c>
      <c r="V346" s="144" t="s">
        <v>91</v>
      </c>
      <c r="W346" s="148"/>
    </row>
    <row r="347" spans="2:23" ht="15" x14ac:dyDescent="0.2">
      <c r="B347" s="8"/>
      <c r="C347" s="78"/>
      <c r="D347" s="8"/>
      <c r="E347" s="8"/>
      <c r="F347" s="8"/>
      <c r="G347" s="8"/>
      <c r="H347" s="8"/>
      <c r="I347" s="8"/>
      <c r="J347" s="8"/>
    </row>
    <row r="348" spans="2:23" ht="15.75" x14ac:dyDescent="0.25">
      <c r="B348" s="115"/>
      <c r="C348" s="78"/>
      <c r="D348" s="8"/>
      <c r="E348" s="8"/>
      <c r="F348" s="8"/>
      <c r="G348" s="8"/>
      <c r="H348" s="8"/>
      <c r="I348" s="8"/>
      <c r="J348" s="8"/>
    </row>
    <row r="349" spans="2:23" ht="15.75" x14ac:dyDescent="0.25">
      <c r="B349" s="115" t="s">
        <v>288</v>
      </c>
      <c r="C349" s="116"/>
      <c r="D349" s="117"/>
      <c r="E349" s="8"/>
      <c r="F349" s="8"/>
      <c r="G349" s="8"/>
      <c r="H349" s="8"/>
      <c r="I349" s="8"/>
      <c r="J349" s="8"/>
    </row>
    <row r="350" spans="2:23" ht="15" x14ac:dyDescent="0.2">
      <c r="B350" s="8"/>
      <c r="C350" s="78"/>
      <c r="D350" s="8"/>
      <c r="E350" s="8"/>
      <c r="F350" s="8"/>
      <c r="G350" s="8"/>
      <c r="H350" s="8"/>
      <c r="I350" s="8"/>
      <c r="J350" s="8"/>
    </row>
    <row r="351" spans="2:23" ht="15.75" x14ac:dyDescent="0.25">
      <c r="B351" s="115" t="s">
        <v>260</v>
      </c>
      <c r="C351" s="78"/>
      <c r="D351" s="8"/>
      <c r="E351" s="8"/>
      <c r="F351" s="8"/>
      <c r="G351" s="8"/>
      <c r="H351" s="8"/>
      <c r="I351" s="8"/>
      <c r="J351" s="8"/>
    </row>
    <row r="352" spans="2:23" ht="15" x14ac:dyDescent="0.2">
      <c r="B352" s="8"/>
      <c r="C352" s="78"/>
      <c r="D352" s="8"/>
      <c r="E352" s="8"/>
      <c r="F352" s="8"/>
      <c r="G352" s="8"/>
      <c r="H352" s="8"/>
      <c r="I352" s="8"/>
      <c r="J352" s="8"/>
    </row>
    <row r="353" spans="2:10" ht="15.75" x14ac:dyDescent="0.25">
      <c r="B353" s="115" t="s">
        <v>261</v>
      </c>
      <c r="C353" s="78"/>
      <c r="D353" s="8"/>
      <c r="E353" s="8"/>
      <c r="F353" s="8"/>
      <c r="G353" s="8"/>
      <c r="H353" s="8"/>
      <c r="I353" s="8"/>
      <c r="J353" s="8"/>
    </row>
    <row r="354" spans="2:10" ht="15" x14ac:dyDescent="0.2">
      <c r="B354" s="8"/>
      <c r="C354" s="78"/>
      <c r="D354" s="8"/>
      <c r="E354" s="8"/>
      <c r="F354" s="8"/>
      <c r="G354" s="8"/>
      <c r="H354" s="8"/>
      <c r="I354" s="8"/>
      <c r="J354" s="8"/>
    </row>
    <row r="355" spans="2:10" ht="15" x14ac:dyDescent="0.2">
      <c r="B355" s="8"/>
      <c r="C355" s="78"/>
      <c r="D355" s="8"/>
      <c r="E355" s="8"/>
      <c r="F355" s="8"/>
      <c r="G355" s="8"/>
      <c r="H355" s="8"/>
      <c r="I355" s="8"/>
      <c r="J355" s="8"/>
    </row>
    <row r="356" spans="2:10" ht="15" x14ac:dyDescent="0.2">
      <c r="B356" s="8"/>
      <c r="C356" s="78"/>
      <c r="D356" s="8"/>
      <c r="E356" s="8"/>
      <c r="F356" s="8"/>
      <c r="G356" s="8"/>
      <c r="H356" s="8"/>
      <c r="I356" s="8"/>
      <c r="J356" s="8"/>
    </row>
    <row r="357" spans="2:10" ht="15" x14ac:dyDescent="0.2">
      <c r="B357" s="8"/>
      <c r="C357" s="78"/>
      <c r="D357" s="8"/>
      <c r="E357" s="8"/>
      <c r="F357" s="8"/>
      <c r="G357" s="8"/>
      <c r="H357" s="8"/>
      <c r="I357" s="8"/>
      <c r="J357" s="8"/>
    </row>
    <row r="358" spans="2:10" ht="15" x14ac:dyDescent="0.2">
      <c r="B358" s="8"/>
      <c r="C358" s="78"/>
      <c r="D358" s="8"/>
      <c r="E358" s="8"/>
      <c r="F358" s="8"/>
      <c r="G358" s="8"/>
      <c r="H358" s="8"/>
      <c r="I358" s="8"/>
      <c r="J358" s="8"/>
    </row>
    <row r="359" spans="2:10" ht="15" x14ac:dyDescent="0.2">
      <c r="B359" s="8"/>
      <c r="C359" s="78"/>
      <c r="D359" s="8"/>
      <c r="E359" s="8"/>
      <c r="F359" s="8"/>
      <c r="G359" s="8"/>
      <c r="H359" s="8"/>
      <c r="I359" s="8"/>
      <c r="J359" s="8"/>
    </row>
    <row r="360" spans="2:10" ht="15" x14ac:dyDescent="0.2">
      <c r="B360" s="8"/>
      <c r="C360" s="78"/>
      <c r="D360" s="8"/>
      <c r="E360" s="8"/>
      <c r="F360" s="8"/>
      <c r="G360" s="8"/>
      <c r="H360" s="8"/>
      <c r="I360" s="8"/>
      <c r="J360" s="8"/>
    </row>
    <row r="361" spans="2:10" ht="15" x14ac:dyDescent="0.2">
      <c r="B361" s="8"/>
      <c r="C361" s="78"/>
      <c r="D361" s="8"/>
      <c r="E361" s="8"/>
      <c r="F361" s="8"/>
      <c r="G361" s="8"/>
      <c r="H361" s="8"/>
      <c r="I361" s="8"/>
      <c r="J361" s="8"/>
    </row>
    <row r="362" spans="2:10" ht="15" x14ac:dyDescent="0.2">
      <c r="B362" s="8"/>
      <c r="C362" s="78"/>
      <c r="D362" s="8"/>
      <c r="E362" s="8"/>
      <c r="F362" s="8"/>
      <c r="G362" s="8"/>
      <c r="H362" s="8"/>
      <c r="I362" s="8"/>
      <c r="J362" s="8"/>
    </row>
    <row r="363" spans="2:10" ht="15" x14ac:dyDescent="0.2">
      <c r="B363" s="8"/>
      <c r="C363" s="78"/>
      <c r="D363" s="8"/>
      <c r="E363" s="8"/>
      <c r="F363" s="8"/>
      <c r="G363" s="8"/>
      <c r="H363" s="8"/>
      <c r="I363" s="8"/>
      <c r="J363" s="8"/>
    </row>
    <row r="364" spans="2:10" ht="15" x14ac:dyDescent="0.2">
      <c r="B364" s="8"/>
      <c r="C364" s="78"/>
      <c r="D364" s="8"/>
      <c r="E364" s="8"/>
      <c r="F364" s="8"/>
      <c r="G364" s="8"/>
      <c r="H364" s="8"/>
      <c r="I364" s="8"/>
      <c r="J364" s="8"/>
    </row>
    <row r="365" spans="2:10" ht="15" x14ac:dyDescent="0.2">
      <c r="B365" s="8"/>
      <c r="C365" s="78"/>
      <c r="D365" s="8"/>
      <c r="E365" s="8"/>
      <c r="F365" s="8"/>
      <c r="G365" s="8"/>
      <c r="H365" s="8"/>
      <c r="I365" s="8"/>
      <c r="J365" s="8"/>
    </row>
    <row r="366" spans="2:10" ht="15" x14ac:dyDescent="0.2">
      <c r="B366" s="8"/>
      <c r="C366" s="78"/>
      <c r="D366" s="8"/>
      <c r="E366" s="8"/>
      <c r="F366" s="8"/>
      <c r="G366" s="8"/>
      <c r="H366" s="8"/>
      <c r="I366" s="8"/>
      <c r="J366" s="8"/>
    </row>
    <row r="367" spans="2:10" ht="15" x14ac:dyDescent="0.2">
      <c r="B367" s="8"/>
      <c r="C367" s="78"/>
      <c r="D367" s="8"/>
      <c r="E367" s="8"/>
      <c r="F367" s="8"/>
      <c r="G367" s="8"/>
      <c r="H367" s="8"/>
      <c r="I367" s="8"/>
      <c r="J367" s="8"/>
    </row>
    <row r="368" spans="2:10" ht="15" x14ac:dyDescent="0.2">
      <c r="B368" s="8"/>
      <c r="C368" s="78"/>
      <c r="D368" s="8"/>
      <c r="E368" s="8"/>
      <c r="F368" s="8"/>
      <c r="G368" s="8"/>
      <c r="H368" s="8"/>
      <c r="I368" s="8"/>
      <c r="J368" s="8"/>
    </row>
    <row r="369" spans="2:10" ht="15" x14ac:dyDescent="0.2">
      <c r="B369" s="8"/>
      <c r="C369" s="78"/>
      <c r="D369" s="8"/>
      <c r="E369" s="8"/>
      <c r="F369" s="8"/>
      <c r="G369" s="8"/>
      <c r="H369" s="8"/>
      <c r="I369" s="8"/>
      <c r="J369" s="8"/>
    </row>
    <row r="370" spans="2:10" ht="15" x14ac:dyDescent="0.2">
      <c r="B370" s="8"/>
      <c r="C370" s="78"/>
      <c r="D370" s="8"/>
      <c r="E370" s="8"/>
      <c r="F370" s="8"/>
      <c r="G370" s="8"/>
      <c r="H370" s="8"/>
      <c r="I370" s="8"/>
      <c r="J370" s="8"/>
    </row>
    <row r="371" spans="2:10" ht="15" x14ac:dyDescent="0.2">
      <c r="B371" s="8"/>
      <c r="C371" s="78"/>
      <c r="D371" s="8"/>
      <c r="E371" s="8"/>
      <c r="F371" s="8"/>
      <c r="G371" s="8"/>
      <c r="H371" s="8"/>
      <c r="I371" s="8"/>
      <c r="J371" s="8"/>
    </row>
    <row r="372" spans="2:10" ht="15" x14ac:dyDescent="0.2">
      <c r="B372" s="8"/>
      <c r="C372" s="78"/>
      <c r="D372" s="8"/>
      <c r="E372" s="8"/>
      <c r="F372" s="8"/>
      <c r="G372" s="8"/>
      <c r="H372" s="8"/>
      <c r="I372" s="8"/>
      <c r="J372" s="8"/>
    </row>
    <row r="373" spans="2:10" ht="15" x14ac:dyDescent="0.2">
      <c r="B373" s="8"/>
      <c r="C373" s="78"/>
      <c r="D373" s="8"/>
      <c r="E373" s="8"/>
      <c r="F373" s="8"/>
      <c r="G373" s="8"/>
      <c r="H373" s="8"/>
      <c r="I373" s="8"/>
      <c r="J373" s="8"/>
    </row>
    <row r="374" spans="2:10" ht="15" x14ac:dyDescent="0.2">
      <c r="B374" s="8"/>
      <c r="C374" s="78"/>
      <c r="D374" s="8"/>
      <c r="E374" s="8"/>
      <c r="F374" s="8"/>
      <c r="G374" s="8"/>
      <c r="H374" s="8"/>
      <c r="I374" s="8"/>
      <c r="J374" s="8"/>
    </row>
    <row r="375" spans="2:10" ht="15" x14ac:dyDescent="0.2">
      <c r="B375" s="8"/>
      <c r="C375" s="78"/>
      <c r="D375" s="8"/>
      <c r="E375" s="8"/>
      <c r="F375" s="8"/>
      <c r="G375" s="8"/>
      <c r="H375" s="8"/>
      <c r="I375" s="8"/>
      <c r="J375" s="8"/>
    </row>
    <row r="376" spans="2:10" ht="15" x14ac:dyDescent="0.2">
      <c r="B376" s="8"/>
      <c r="C376" s="78"/>
      <c r="D376" s="8"/>
      <c r="E376" s="8"/>
      <c r="F376" s="8"/>
      <c r="G376" s="8"/>
      <c r="H376" s="8"/>
      <c r="I376" s="8"/>
      <c r="J376" s="8"/>
    </row>
    <row r="377" spans="2:10" ht="15" x14ac:dyDescent="0.2">
      <c r="B377" s="8"/>
      <c r="C377" s="8"/>
      <c r="D377" s="8"/>
      <c r="E377" s="8"/>
      <c r="F377" s="8"/>
      <c r="G377" s="8"/>
      <c r="H377" s="8"/>
      <c r="I377" s="8"/>
      <c r="J377" s="8"/>
    </row>
    <row r="378" spans="2:10" ht="15" x14ac:dyDescent="0.2">
      <c r="B378" s="8"/>
      <c r="C378" s="8"/>
      <c r="D378" s="8"/>
      <c r="E378" s="8"/>
      <c r="F378" s="8"/>
      <c r="G378" s="8"/>
      <c r="H378" s="8"/>
      <c r="I378" s="8"/>
      <c r="J378" s="8"/>
    </row>
    <row r="379" spans="2:10" ht="15" x14ac:dyDescent="0.2">
      <c r="B379" s="8"/>
      <c r="C379" s="8"/>
      <c r="D379" s="8"/>
      <c r="E379" s="8"/>
      <c r="F379" s="8"/>
      <c r="G379" s="8"/>
      <c r="H379" s="8"/>
      <c r="I379" s="8"/>
      <c r="J379" s="8"/>
    </row>
    <row r="380" spans="2:10" ht="15" x14ac:dyDescent="0.2">
      <c r="B380" s="8"/>
      <c r="C380" s="8"/>
      <c r="D380" s="8"/>
      <c r="E380" s="8"/>
      <c r="F380" s="8"/>
      <c r="G380" s="8"/>
      <c r="H380" s="8"/>
      <c r="I380" s="8"/>
      <c r="J380" s="8"/>
    </row>
    <row r="381" spans="2:10" ht="15" x14ac:dyDescent="0.2">
      <c r="D381" s="8"/>
      <c r="E381" s="8"/>
      <c r="F381" s="8"/>
      <c r="G381" s="8"/>
      <c r="H381" s="8"/>
      <c r="I381" s="8"/>
      <c r="J381" s="8"/>
    </row>
  </sheetData>
  <sheetProtection formatCells="0" formatColumns="0" formatRows="0"/>
  <mergeCells count="50">
    <mergeCell ref="S318:S327"/>
    <mergeCell ref="S285:S294"/>
    <mergeCell ref="R295:R300"/>
    <mergeCell ref="S301:S310"/>
    <mergeCell ref="R237:R241"/>
    <mergeCell ref="S242:S253"/>
    <mergeCell ref="R254:R261"/>
    <mergeCell ref="R311:R317"/>
    <mergeCell ref="S262:S273"/>
    <mergeCell ref="R274:R284"/>
    <mergeCell ref="S199:S204"/>
    <mergeCell ref="S205:S207"/>
    <mergeCell ref="S208:S210"/>
    <mergeCell ref="R211:R218"/>
    <mergeCell ref="S219:S236"/>
    <mergeCell ref="S137:S148"/>
    <mergeCell ref="S158:S169"/>
    <mergeCell ref="R170:R175"/>
    <mergeCell ref="S182:S191"/>
    <mergeCell ref="R192:R198"/>
    <mergeCell ref="R176:R181"/>
    <mergeCell ref="R100:R106"/>
    <mergeCell ref="S107:S118"/>
    <mergeCell ref="R119:R124"/>
    <mergeCell ref="R125:R130"/>
    <mergeCell ref="R131:R136"/>
    <mergeCell ref="U11:V11"/>
    <mergeCell ref="B10:D10"/>
    <mergeCell ref="E10:I10"/>
    <mergeCell ref="L10:T10"/>
    <mergeCell ref="J11:K11"/>
    <mergeCell ref="B11:D11"/>
    <mergeCell ref="E11:I11"/>
    <mergeCell ref="L11:T11"/>
    <mergeCell ref="R328:R334"/>
    <mergeCell ref="S335:S346"/>
    <mergeCell ref="W12:W13"/>
    <mergeCell ref="J12:J13"/>
    <mergeCell ref="K12:K13"/>
    <mergeCell ref="L12:L13"/>
    <mergeCell ref="U12:U13"/>
    <mergeCell ref="V12:V13"/>
    <mergeCell ref="R52:R59"/>
    <mergeCell ref="R61:R62"/>
    <mergeCell ref="R63:R82"/>
    <mergeCell ref="S84:S99"/>
    <mergeCell ref="R14:R23"/>
    <mergeCell ref="S24:S35"/>
    <mergeCell ref="R36:R41"/>
    <mergeCell ref="S42:S51"/>
  </mergeCells>
  <phoneticPr fontId="10" type="noConversion"/>
  <dataValidations count="7">
    <dataValidation type="list" allowBlank="1" showInputMessage="1" showErrorMessage="1" sqref="WVJ983342:WVJ983361 L65838:L65857 IX65838:IX65857 ST65838:ST65857 ACP65838:ACP65857 AML65838:AML65857 AWH65838:AWH65857 BGD65838:BGD65857 BPZ65838:BPZ65857 BZV65838:BZV65857 CJR65838:CJR65857 CTN65838:CTN65857 DDJ65838:DDJ65857 DNF65838:DNF65857 DXB65838:DXB65857 EGX65838:EGX65857 EQT65838:EQT65857 FAP65838:FAP65857 FKL65838:FKL65857 FUH65838:FUH65857 GED65838:GED65857 GNZ65838:GNZ65857 GXV65838:GXV65857 HHR65838:HHR65857 HRN65838:HRN65857 IBJ65838:IBJ65857 ILF65838:ILF65857 IVB65838:IVB65857 JEX65838:JEX65857 JOT65838:JOT65857 JYP65838:JYP65857 KIL65838:KIL65857 KSH65838:KSH65857 LCD65838:LCD65857 LLZ65838:LLZ65857 LVV65838:LVV65857 MFR65838:MFR65857 MPN65838:MPN65857 MZJ65838:MZJ65857 NJF65838:NJF65857 NTB65838:NTB65857 OCX65838:OCX65857 OMT65838:OMT65857 OWP65838:OWP65857 PGL65838:PGL65857 PQH65838:PQH65857 QAD65838:QAD65857 QJZ65838:QJZ65857 QTV65838:QTV65857 RDR65838:RDR65857 RNN65838:RNN65857 RXJ65838:RXJ65857 SHF65838:SHF65857 SRB65838:SRB65857 TAX65838:TAX65857 TKT65838:TKT65857 TUP65838:TUP65857 UEL65838:UEL65857 UOH65838:UOH65857 UYD65838:UYD65857 VHZ65838:VHZ65857 VRV65838:VRV65857 WBR65838:WBR65857 WLN65838:WLN65857 WVJ65838:WVJ65857 L131374:L131393 IX131374:IX131393 ST131374:ST131393 ACP131374:ACP131393 AML131374:AML131393 AWH131374:AWH131393 BGD131374:BGD131393 BPZ131374:BPZ131393 BZV131374:BZV131393 CJR131374:CJR131393 CTN131374:CTN131393 DDJ131374:DDJ131393 DNF131374:DNF131393 DXB131374:DXB131393 EGX131374:EGX131393 EQT131374:EQT131393 FAP131374:FAP131393 FKL131374:FKL131393 FUH131374:FUH131393 GED131374:GED131393 GNZ131374:GNZ131393 GXV131374:GXV131393 HHR131374:HHR131393 HRN131374:HRN131393 IBJ131374:IBJ131393 ILF131374:ILF131393 IVB131374:IVB131393 JEX131374:JEX131393 JOT131374:JOT131393 JYP131374:JYP131393 KIL131374:KIL131393 KSH131374:KSH131393 LCD131374:LCD131393 LLZ131374:LLZ131393 LVV131374:LVV131393 MFR131374:MFR131393 MPN131374:MPN131393 MZJ131374:MZJ131393 NJF131374:NJF131393 NTB131374:NTB131393 OCX131374:OCX131393 OMT131374:OMT131393 OWP131374:OWP131393 PGL131374:PGL131393 PQH131374:PQH131393 QAD131374:QAD131393 QJZ131374:QJZ131393 QTV131374:QTV131393 RDR131374:RDR131393 RNN131374:RNN131393 RXJ131374:RXJ131393 SHF131374:SHF131393 SRB131374:SRB131393 TAX131374:TAX131393 TKT131374:TKT131393 TUP131374:TUP131393 UEL131374:UEL131393 UOH131374:UOH131393 UYD131374:UYD131393 VHZ131374:VHZ131393 VRV131374:VRV131393 WBR131374:WBR131393 WLN131374:WLN131393 WVJ131374:WVJ131393 L196910:L196929 IX196910:IX196929 ST196910:ST196929 ACP196910:ACP196929 AML196910:AML196929 AWH196910:AWH196929 BGD196910:BGD196929 BPZ196910:BPZ196929 BZV196910:BZV196929 CJR196910:CJR196929 CTN196910:CTN196929 DDJ196910:DDJ196929 DNF196910:DNF196929 DXB196910:DXB196929 EGX196910:EGX196929 EQT196910:EQT196929 FAP196910:FAP196929 FKL196910:FKL196929 FUH196910:FUH196929 GED196910:GED196929 GNZ196910:GNZ196929 GXV196910:GXV196929 HHR196910:HHR196929 HRN196910:HRN196929 IBJ196910:IBJ196929 ILF196910:ILF196929 IVB196910:IVB196929 JEX196910:JEX196929 JOT196910:JOT196929 JYP196910:JYP196929 KIL196910:KIL196929 KSH196910:KSH196929 LCD196910:LCD196929 LLZ196910:LLZ196929 LVV196910:LVV196929 MFR196910:MFR196929 MPN196910:MPN196929 MZJ196910:MZJ196929 NJF196910:NJF196929 NTB196910:NTB196929 OCX196910:OCX196929 OMT196910:OMT196929 OWP196910:OWP196929 PGL196910:PGL196929 PQH196910:PQH196929 QAD196910:QAD196929 QJZ196910:QJZ196929 QTV196910:QTV196929 RDR196910:RDR196929 RNN196910:RNN196929 RXJ196910:RXJ196929 SHF196910:SHF196929 SRB196910:SRB196929 TAX196910:TAX196929 TKT196910:TKT196929 TUP196910:TUP196929 UEL196910:UEL196929 UOH196910:UOH196929 UYD196910:UYD196929 VHZ196910:VHZ196929 VRV196910:VRV196929 WBR196910:WBR196929 WLN196910:WLN196929 WVJ196910:WVJ196929 L262446:L262465 IX262446:IX262465 ST262446:ST262465 ACP262446:ACP262465 AML262446:AML262465 AWH262446:AWH262465 BGD262446:BGD262465 BPZ262446:BPZ262465 BZV262446:BZV262465 CJR262446:CJR262465 CTN262446:CTN262465 DDJ262446:DDJ262465 DNF262446:DNF262465 DXB262446:DXB262465 EGX262446:EGX262465 EQT262446:EQT262465 FAP262446:FAP262465 FKL262446:FKL262465 FUH262446:FUH262465 GED262446:GED262465 GNZ262446:GNZ262465 GXV262446:GXV262465 HHR262446:HHR262465 HRN262446:HRN262465 IBJ262446:IBJ262465 ILF262446:ILF262465 IVB262446:IVB262465 JEX262446:JEX262465 JOT262446:JOT262465 JYP262446:JYP262465 KIL262446:KIL262465 KSH262446:KSH262465 LCD262446:LCD262465 LLZ262446:LLZ262465 LVV262446:LVV262465 MFR262446:MFR262465 MPN262446:MPN262465 MZJ262446:MZJ262465 NJF262446:NJF262465 NTB262446:NTB262465 OCX262446:OCX262465 OMT262446:OMT262465 OWP262446:OWP262465 PGL262446:PGL262465 PQH262446:PQH262465 QAD262446:QAD262465 QJZ262446:QJZ262465 QTV262446:QTV262465 RDR262446:RDR262465 RNN262446:RNN262465 RXJ262446:RXJ262465 SHF262446:SHF262465 SRB262446:SRB262465 TAX262446:TAX262465 TKT262446:TKT262465 TUP262446:TUP262465 UEL262446:UEL262465 UOH262446:UOH262465 UYD262446:UYD262465 VHZ262446:VHZ262465 VRV262446:VRV262465 WBR262446:WBR262465 WLN262446:WLN262465 WVJ262446:WVJ262465 L327982:L328001 IX327982:IX328001 ST327982:ST328001 ACP327982:ACP328001 AML327982:AML328001 AWH327982:AWH328001 BGD327982:BGD328001 BPZ327982:BPZ328001 BZV327982:BZV328001 CJR327982:CJR328001 CTN327982:CTN328001 DDJ327982:DDJ328001 DNF327982:DNF328001 DXB327982:DXB328001 EGX327982:EGX328001 EQT327982:EQT328001 FAP327982:FAP328001 FKL327982:FKL328001 FUH327982:FUH328001 GED327982:GED328001 GNZ327982:GNZ328001 GXV327982:GXV328001 HHR327982:HHR328001 HRN327982:HRN328001 IBJ327982:IBJ328001 ILF327982:ILF328001 IVB327982:IVB328001 JEX327982:JEX328001 JOT327982:JOT328001 JYP327982:JYP328001 KIL327982:KIL328001 KSH327982:KSH328001 LCD327982:LCD328001 LLZ327982:LLZ328001 LVV327982:LVV328001 MFR327982:MFR328001 MPN327982:MPN328001 MZJ327982:MZJ328001 NJF327982:NJF328001 NTB327982:NTB328001 OCX327982:OCX328001 OMT327982:OMT328001 OWP327982:OWP328001 PGL327982:PGL328001 PQH327982:PQH328001 QAD327982:QAD328001 QJZ327982:QJZ328001 QTV327982:QTV328001 RDR327982:RDR328001 RNN327982:RNN328001 RXJ327982:RXJ328001 SHF327982:SHF328001 SRB327982:SRB328001 TAX327982:TAX328001 TKT327982:TKT328001 TUP327982:TUP328001 UEL327982:UEL328001 UOH327982:UOH328001 UYD327982:UYD328001 VHZ327982:VHZ328001 VRV327982:VRV328001 WBR327982:WBR328001 WLN327982:WLN328001 WVJ327982:WVJ328001 L393518:L393537 IX393518:IX393537 ST393518:ST393537 ACP393518:ACP393537 AML393518:AML393537 AWH393518:AWH393537 BGD393518:BGD393537 BPZ393518:BPZ393537 BZV393518:BZV393537 CJR393518:CJR393537 CTN393518:CTN393537 DDJ393518:DDJ393537 DNF393518:DNF393537 DXB393518:DXB393537 EGX393518:EGX393537 EQT393518:EQT393537 FAP393518:FAP393537 FKL393518:FKL393537 FUH393518:FUH393537 GED393518:GED393537 GNZ393518:GNZ393537 GXV393518:GXV393537 HHR393518:HHR393537 HRN393518:HRN393537 IBJ393518:IBJ393537 ILF393518:ILF393537 IVB393518:IVB393537 JEX393518:JEX393537 JOT393518:JOT393537 JYP393518:JYP393537 KIL393518:KIL393537 KSH393518:KSH393537 LCD393518:LCD393537 LLZ393518:LLZ393537 LVV393518:LVV393537 MFR393518:MFR393537 MPN393518:MPN393537 MZJ393518:MZJ393537 NJF393518:NJF393537 NTB393518:NTB393537 OCX393518:OCX393537 OMT393518:OMT393537 OWP393518:OWP393537 PGL393518:PGL393537 PQH393518:PQH393537 QAD393518:QAD393537 QJZ393518:QJZ393537 QTV393518:QTV393537 RDR393518:RDR393537 RNN393518:RNN393537 RXJ393518:RXJ393537 SHF393518:SHF393537 SRB393518:SRB393537 TAX393518:TAX393537 TKT393518:TKT393537 TUP393518:TUP393537 UEL393518:UEL393537 UOH393518:UOH393537 UYD393518:UYD393537 VHZ393518:VHZ393537 VRV393518:VRV393537 WBR393518:WBR393537 WLN393518:WLN393537 WVJ393518:WVJ393537 L459054:L459073 IX459054:IX459073 ST459054:ST459073 ACP459054:ACP459073 AML459054:AML459073 AWH459054:AWH459073 BGD459054:BGD459073 BPZ459054:BPZ459073 BZV459054:BZV459073 CJR459054:CJR459073 CTN459054:CTN459073 DDJ459054:DDJ459073 DNF459054:DNF459073 DXB459054:DXB459073 EGX459054:EGX459073 EQT459054:EQT459073 FAP459054:FAP459073 FKL459054:FKL459073 FUH459054:FUH459073 GED459054:GED459073 GNZ459054:GNZ459073 GXV459054:GXV459073 HHR459054:HHR459073 HRN459054:HRN459073 IBJ459054:IBJ459073 ILF459054:ILF459073 IVB459054:IVB459073 JEX459054:JEX459073 JOT459054:JOT459073 JYP459054:JYP459073 KIL459054:KIL459073 KSH459054:KSH459073 LCD459054:LCD459073 LLZ459054:LLZ459073 LVV459054:LVV459073 MFR459054:MFR459073 MPN459054:MPN459073 MZJ459054:MZJ459073 NJF459054:NJF459073 NTB459054:NTB459073 OCX459054:OCX459073 OMT459054:OMT459073 OWP459054:OWP459073 PGL459054:PGL459073 PQH459054:PQH459073 QAD459054:QAD459073 QJZ459054:QJZ459073 QTV459054:QTV459073 RDR459054:RDR459073 RNN459054:RNN459073 RXJ459054:RXJ459073 SHF459054:SHF459073 SRB459054:SRB459073 TAX459054:TAX459073 TKT459054:TKT459073 TUP459054:TUP459073 UEL459054:UEL459073 UOH459054:UOH459073 UYD459054:UYD459073 VHZ459054:VHZ459073 VRV459054:VRV459073 WBR459054:WBR459073 WLN459054:WLN459073 WVJ459054:WVJ459073 L524590:L524609 IX524590:IX524609 ST524590:ST524609 ACP524590:ACP524609 AML524590:AML524609 AWH524590:AWH524609 BGD524590:BGD524609 BPZ524590:BPZ524609 BZV524590:BZV524609 CJR524590:CJR524609 CTN524590:CTN524609 DDJ524590:DDJ524609 DNF524590:DNF524609 DXB524590:DXB524609 EGX524590:EGX524609 EQT524590:EQT524609 FAP524590:FAP524609 FKL524590:FKL524609 FUH524590:FUH524609 GED524590:GED524609 GNZ524590:GNZ524609 GXV524590:GXV524609 HHR524590:HHR524609 HRN524590:HRN524609 IBJ524590:IBJ524609 ILF524590:ILF524609 IVB524590:IVB524609 JEX524590:JEX524609 JOT524590:JOT524609 JYP524590:JYP524609 KIL524590:KIL524609 KSH524590:KSH524609 LCD524590:LCD524609 LLZ524590:LLZ524609 LVV524590:LVV524609 MFR524590:MFR524609 MPN524590:MPN524609 MZJ524590:MZJ524609 NJF524590:NJF524609 NTB524590:NTB524609 OCX524590:OCX524609 OMT524590:OMT524609 OWP524590:OWP524609 PGL524590:PGL524609 PQH524590:PQH524609 QAD524590:QAD524609 QJZ524590:QJZ524609 QTV524590:QTV524609 RDR524590:RDR524609 RNN524590:RNN524609 RXJ524590:RXJ524609 SHF524590:SHF524609 SRB524590:SRB524609 TAX524590:TAX524609 TKT524590:TKT524609 TUP524590:TUP524609 UEL524590:UEL524609 UOH524590:UOH524609 UYD524590:UYD524609 VHZ524590:VHZ524609 VRV524590:VRV524609 WBR524590:WBR524609 WLN524590:WLN524609 WVJ524590:WVJ524609 L590126:L590145 IX590126:IX590145 ST590126:ST590145 ACP590126:ACP590145 AML590126:AML590145 AWH590126:AWH590145 BGD590126:BGD590145 BPZ590126:BPZ590145 BZV590126:BZV590145 CJR590126:CJR590145 CTN590126:CTN590145 DDJ590126:DDJ590145 DNF590126:DNF590145 DXB590126:DXB590145 EGX590126:EGX590145 EQT590126:EQT590145 FAP590126:FAP590145 FKL590126:FKL590145 FUH590126:FUH590145 GED590126:GED590145 GNZ590126:GNZ590145 GXV590126:GXV590145 HHR590126:HHR590145 HRN590126:HRN590145 IBJ590126:IBJ590145 ILF590126:ILF590145 IVB590126:IVB590145 JEX590126:JEX590145 JOT590126:JOT590145 JYP590126:JYP590145 KIL590126:KIL590145 KSH590126:KSH590145 LCD590126:LCD590145 LLZ590126:LLZ590145 LVV590126:LVV590145 MFR590126:MFR590145 MPN590126:MPN590145 MZJ590126:MZJ590145 NJF590126:NJF590145 NTB590126:NTB590145 OCX590126:OCX590145 OMT590126:OMT590145 OWP590126:OWP590145 PGL590126:PGL590145 PQH590126:PQH590145 QAD590126:QAD590145 QJZ590126:QJZ590145 QTV590126:QTV590145 RDR590126:RDR590145 RNN590126:RNN590145 RXJ590126:RXJ590145 SHF590126:SHF590145 SRB590126:SRB590145 TAX590126:TAX590145 TKT590126:TKT590145 TUP590126:TUP590145 UEL590126:UEL590145 UOH590126:UOH590145 UYD590126:UYD590145 VHZ590126:VHZ590145 VRV590126:VRV590145 WBR590126:WBR590145 WLN590126:WLN590145 WVJ590126:WVJ590145 L655662:L655681 IX655662:IX655681 ST655662:ST655681 ACP655662:ACP655681 AML655662:AML655681 AWH655662:AWH655681 BGD655662:BGD655681 BPZ655662:BPZ655681 BZV655662:BZV655681 CJR655662:CJR655681 CTN655662:CTN655681 DDJ655662:DDJ655681 DNF655662:DNF655681 DXB655662:DXB655681 EGX655662:EGX655681 EQT655662:EQT655681 FAP655662:FAP655681 FKL655662:FKL655681 FUH655662:FUH655681 GED655662:GED655681 GNZ655662:GNZ655681 GXV655662:GXV655681 HHR655662:HHR655681 HRN655662:HRN655681 IBJ655662:IBJ655681 ILF655662:ILF655681 IVB655662:IVB655681 JEX655662:JEX655681 JOT655662:JOT655681 JYP655662:JYP655681 KIL655662:KIL655681 KSH655662:KSH655681 LCD655662:LCD655681 LLZ655662:LLZ655681 LVV655662:LVV655681 MFR655662:MFR655681 MPN655662:MPN655681 MZJ655662:MZJ655681 NJF655662:NJF655681 NTB655662:NTB655681 OCX655662:OCX655681 OMT655662:OMT655681 OWP655662:OWP655681 PGL655662:PGL655681 PQH655662:PQH655681 QAD655662:QAD655681 QJZ655662:QJZ655681 QTV655662:QTV655681 RDR655662:RDR655681 RNN655662:RNN655681 RXJ655662:RXJ655681 SHF655662:SHF655681 SRB655662:SRB655681 TAX655662:TAX655681 TKT655662:TKT655681 TUP655662:TUP655681 UEL655662:UEL655681 UOH655662:UOH655681 UYD655662:UYD655681 VHZ655662:VHZ655681 VRV655662:VRV655681 WBR655662:WBR655681 WLN655662:WLN655681 WVJ655662:WVJ655681 L721198:L721217 IX721198:IX721217 ST721198:ST721217 ACP721198:ACP721217 AML721198:AML721217 AWH721198:AWH721217 BGD721198:BGD721217 BPZ721198:BPZ721217 BZV721198:BZV721217 CJR721198:CJR721217 CTN721198:CTN721217 DDJ721198:DDJ721217 DNF721198:DNF721217 DXB721198:DXB721217 EGX721198:EGX721217 EQT721198:EQT721217 FAP721198:FAP721217 FKL721198:FKL721217 FUH721198:FUH721217 GED721198:GED721217 GNZ721198:GNZ721217 GXV721198:GXV721217 HHR721198:HHR721217 HRN721198:HRN721217 IBJ721198:IBJ721217 ILF721198:ILF721217 IVB721198:IVB721217 JEX721198:JEX721217 JOT721198:JOT721217 JYP721198:JYP721217 KIL721198:KIL721217 KSH721198:KSH721217 LCD721198:LCD721217 LLZ721198:LLZ721217 LVV721198:LVV721217 MFR721198:MFR721217 MPN721198:MPN721217 MZJ721198:MZJ721217 NJF721198:NJF721217 NTB721198:NTB721217 OCX721198:OCX721217 OMT721198:OMT721217 OWP721198:OWP721217 PGL721198:PGL721217 PQH721198:PQH721217 QAD721198:QAD721217 QJZ721198:QJZ721217 QTV721198:QTV721217 RDR721198:RDR721217 RNN721198:RNN721217 RXJ721198:RXJ721217 SHF721198:SHF721217 SRB721198:SRB721217 TAX721198:TAX721217 TKT721198:TKT721217 TUP721198:TUP721217 UEL721198:UEL721217 UOH721198:UOH721217 UYD721198:UYD721217 VHZ721198:VHZ721217 VRV721198:VRV721217 WBR721198:WBR721217 WLN721198:WLN721217 WVJ721198:WVJ721217 L786734:L786753 IX786734:IX786753 ST786734:ST786753 ACP786734:ACP786753 AML786734:AML786753 AWH786734:AWH786753 BGD786734:BGD786753 BPZ786734:BPZ786753 BZV786734:BZV786753 CJR786734:CJR786753 CTN786734:CTN786753 DDJ786734:DDJ786753 DNF786734:DNF786753 DXB786734:DXB786753 EGX786734:EGX786753 EQT786734:EQT786753 FAP786734:FAP786753 FKL786734:FKL786753 FUH786734:FUH786753 GED786734:GED786753 GNZ786734:GNZ786753 GXV786734:GXV786753 HHR786734:HHR786753 HRN786734:HRN786753 IBJ786734:IBJ786753 ILF786734:ILF786753 IVB786734:IVB786753 JEX786734:JEX786753 JOT786734:JOT786753 JYP786734:JYP786753 KIL786734:KIL786753 KSH786734:KSH786753 LCD786734:LCD786753 LLZ786734:LLZ786753 LVV786734:LVV786753 MFR786734:MFR786753 MPN786734:MPN786753 MZJ786734:MZJ786753 NJF786734:NJF786753 NTB786734:NTB786753 OCX786734:OCX786753 OMT786734:OMT786753 OWP786734:OWP786753 PGL786734:PGL786753 PQH786734:PQH786753 QAD786734:QAD786753 QJZ786734:QJZ786753 QTV786734:QTV786753 RDR786734:RDR786753 RNN786734:RNN786753 RXJ786734:RXJ786753 SHF786734:SHF786753 SRB786734:SRB786753 TAX786734:TAX786753 TKT786734:TKT786753 TUP786734:TUP786753 UEL786734:UEL786753 UOH786734:UOH786753 UYD786734:UYD786753 VHZ786734:VHZ786753 VRV786734:VRV786753 WBR786734:WBR786753 WLN786734:WLN786753 WVJ786734:WVJ786753 L852270:L852289 IX852270:IX852289 ST852270:ST852289 ACP852270:ACP852289 AML852270:AML852289 AWH852270:AWH852289 BGD852270:BGD852289 BPZ852270:BPZ852289 BZV852270:BZV852289 CJR852270:CJR852289 CTN852270:CTN852289 DDJ852270:DDJ852289 DNF852270:DNF852289 DXB852270:DXB852289 EGX852270:EGX852289 EQT852270:EQT852289 FAP852270:FAP852289 FKL852270:FKL852289 FUH852270:FUH852289 GED852270:GED852289 GNZ852270:GNZ852289 GXV852270:GXV852289 HHR852270:HHR852289 HRN852270:HRN852289 IBJ852270:IBJ852289 ILF852270:ILF852289 IVB852270:IVB852289 JEX852270:JEX852289 JOT852270:JOT852289 JYP852270:JYP852289 KIL852270:KIL852289 KSH852270:KSH852289 LCD852270:LCD852289 LLZ852270:LLZ852289 LVV852270:LVV852289 MFR852270:MFR852289 MPN852270:MPN852289 MZJ852270:MZJ852289 NJF852270:NJF852289 NTB852270:NTB852289 OCX852270:OCX852289 OMT852270:OMT852289 OWP852270:OWP852289 PGL852270:PGL852289 PQH852270:PQH852289 QAD852270:QAD852289 QJZ852270:QJZ852289 QTV852270:QTV852289 RDR852270:RDR852289 RNN852270:RNN852289 RXJ852270:RXJ852289 SHF852270:SHF852289 SRB852270:SRB852289 TAX852270:TAX852289 TKT852270:TKT852289 TUP852270:TUP852289 UEL852270:UEL852289 UOH852270:UOH852289 UYD852270:UYD852289 VHZ852270:VHZ852289 VRV852270:VRV852289 WBR852270:WBR852289 WLN852270:WLN852289 WVJ852270:WVJ852289 L917806:L917825 IX917806:IX917825 ST917806:ST917825 ACP917806:ACP917825 AML917806:AML917825 AWH917806:AWH917825 BGD917806:BGD917825 BPZ917806:BPZ917825 BZV917806:BZV917825 CJR917806:CJR917825 CTN917806:CTN917825 DDJ917806:DDJ917825 DNF917806:DNF917825 DXB917806:DXB917825 EGX917806:EGX917825 EQT917806:EQT917825 FAP917806:FAP917825 FKL917806:FKL917825 FUH917806:FUH917825 GED917806:GED917825 GNZ917806:GNZ917825 GXV917806:GXV917825 HHR917806:HHR917825 HRN917806:HRN917825 IBJ917806:IBJ917825 ILF917806:ILF917825 IVB917806:IVB917825 JEX917806:JEX917825 JOT917806:JOT917825 JYP917806:JYP917825 KIL917806:KIL917825 KSH917806:KSH917825 LCD917806:LCD917825 LLZ917806:LLZ917825 LVV917806:LVV917825 MFR917806:MFR917825 MPN917806:MPN917825 MZJ917806:MZJ917825 NJF917806:NJF917825 NTB917806:NTB917825 OCX917806:OCX917825 OMT917806:OMT917825 OWP917806:OWP917825 PGL917806:PGL917825 PQH917806:PQH917825 QAD917806:QAD917825 QJZ917806:QJZ917825 QTV917806:QTV917825 RDR917806:RDR917825 RNN917806:RNN917825 RXJ917806:RXJ917825 SHF917806:SHF917825 SRB917806:SRB917825 TAX917806:TAX917825 TKT917806:TKT917825 TUP917806:TUP917825 UEL917806:UEL917825 UOH917806:UOH917825 UYD917806:UYD917825 VHZ917806:VHZ917825 VRV917806:VRV917825 WBR917806:WBR917825 WLN917806:WLN917825 WVJ917806:WVJ917825 L983342:L983361 IX983342:IX983361 ST983342:ST983361 ACP983342:ACP983361 AML983342:AML983361 AWH983342:AWH983361 BGD983342:BGD983361 BPZ983342:BPZ983361 BZV983342:BZV983361 CJR983342:CJR983361 CTN983342:CTN983361 DDJ983342:DDJ983361 DNF983342:DNF983361 DXB983342:DXB983361 EGX983342:EGX983361 EQT983342:EQT983361 FAP983342:FAP983361 FKL983342:FKL983361 FUH983342:FUH983361 GED983342:GED983361 GNZ983342:GNZ983361 GXV983342:GXV983361 HHR983342:HHR983361 HRN983342:HRN983361 IBJ983342:IBJ983361 ILF983342:ILF983361 IVB983342:IVB983361 JEX983342:JEX983361 JOT983342:JOT983361 JYP983342:JYP983361 KIL983342:KIL983361 KSH983342:KSH983361 LCD983342:LCD983361 LLZ983342:LLZ983361 LVV983342:LVV983361 MFR983342:MFR983361 MPN983342:MPN983361 MZJ983342:MZJ983361 NJF983342:NJF983361 NTB983342:NTB983361 OCX983342:OCX983361 OMT983342:OMT983361 OWP983342:OWP983361 PGL983342:PGL983361 PQH983342:PQH983361 QAD983342:QAD983361 QJZ983342:QJZ983361 QTV983342:QTV983361 RDR983342:RDR983361 RNN983342:RNN983361 RXJ983342:RXJ983361 SHF983342:SHF983361 SRB983342:SRB983361 TAX983342:TAX983361 TKT983342:TKT983361 TUP983342:TUP983361 UEL983342:UEL983361 UOH983342:UOH983361 UYD983342:UYD983361 VHZ983342:VHZ983361 VRV983342:VRV983361 WBR983342:WBR983361 WLN983342:WLN983361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ST35:ST327 ACP35:ACP327 AML35:AML327 AWH35:AWH327 BGD35:BGD327 BPZ35:BPZ327 BZV35:BZV327 CJR35:CJR327 CTN35:CTN327 DDJ35:DDJ327 DNF35:DNF327 DXB35:DXB327 EGX35:EGX327 EQT35:EQT327 FAP35:FAP327 FKL35:FKL327 FUH35:FUH327 GED35:GED327 GNZ35:GNZ327 GXV35:GXV327 HHR35:HHR327 HRN35:HRN327 IBJ35:IBJ327 ILF35:ILF327 IVB35:IVB327 JEX35:JEX327 JOT35:JOT327 JYP35:JYP327 KIL35:KIL327 KSH35:KSH327 LCD35:LCD327 LLZ35:LLZ327 LVV35:LVV327 MFR35:MFR327 MPN35:MPN327 MZJ35:MZJ327 NJF35:NJF327 NTB35:NTB327 OCX35:OCX327 OMT35:OMT327 OWP35:OWP327 PGL35:PGL327 PQH35:PQH327 QAD35:QAD327 QJZ35:QJZ327 QTV35:QTV327 RDR35:RDR327 RNN35:RNN327 RXJ35:RXJ327 SHF35:SHF327 SRB35:SRB327 TAX35:TAX327 TKT35:TKT327 TUP35:TUP327 UEL35:UEL327 UOH35:UOH327 UYD35:UYD327 VHZ35:VHZ327 VRV35:VRV327 WBR35:WBR327 WLN35:WLN327 WVJ35:WVJ327 IX35:IX327 L14:L346" xr:uid="{8822BE85-9EB5-43E8-9C8C-DFD600AB3373}">
      <formula1>"Fixed price, Variable price, Combination"</formula1>
    </dataValidation>
    <dataValidation type="list" allowBlank="1" showInputMessage="1" showErrorMessage="1" sqref="WVU983342:WVU983361 U65838:U65857 JI65838:JI65857 TE65838:TE65857 ADA65838:ADA65857 AMW65838:AMW65857 AWS65838:AWS65857 BGO65838:BGO65857 BQK65838:BQK65857 CAG65838:CAG65857 CKC65838:CKC65857 CTY65838:CTY65857 DDU65838:DDU65857 DNQ65838:DNQ65857 DXM65838:DXM65857 EHI65838:EHI65857 ERE65838:ERE65857 FBA65838:FBA65857 FKW65838:FKW65857 FUS65838:FUS65857 GEO65838:GEO65857 GOK65838:GOK65857 GYG65838:GYG65857 HIC65838:HIC65857 HRY65838:HRY65857 IBU65838:IBU65857 ILQ65838:ILQ65857 IVM65838:IVM65857 JFI65838:JFI65857 JPE65838:JPE65857 JZA65838:JZA65857 KIW65838:KIW65857 KSS65838:KSS65857 LCO65838:LCO65857 LMK65838:LMK65857 LWG65838:LWG65857 MGC65838:MGC65857 MPY65838:MPY65857 MZU65838:MZU65857 NJQ65838:NJQ65857 NTM65838:NTM65857 ODI65838:ODI65857 ONE65838:ONE65857 OXA65838:OXA65857 PGW65838:PGW65857 PQS65838:PQS65857 QAO65838:QAO65857 QKK65838:QKK65857 QUG65838:QUG65857 REC65838:REC65857 RNY65838:RNY65857 RXU65838:RXU65857 SHQ65838:SHQ65857 SRM65838:SRM65857 TBI65838:TBI65857 TLE65838:TLE65857 TVA65838:TVA65857 UEW65838:UEW65857 UOS65838:UOS65857 UYO65838:UYO65857 VIK65838:VIK65857 VSG65838:VSG65857 WCC65838:WCC65857 WLY65838:WLY65857 WVU65838:WVU65857 U131374:U131393 JI131374:JI131393 TE131374:TE131393 ADA131374:ADA131393 AMW131374:AMW131393 AWS131374:AWS131393 BGO131374:BGO131393 BQK131374:BQK131393 CAG131374:CAG131393 CKC131374:CKC131393 CTY131374:CTY131393 DDU131374:DDU131393 DNQ131374:DNQ131393 DXM131374:DXM131393 EHI131374:EHI131393 ERE131374:ERE131393 FBA131374:FBA131393 FKW131374:FKW131393 FUS131374:FUS131393 GEO131374:GEO131393 GOK131374:GOK131393 GYG131374:GYG131393 HIC131374:HIC131393 HRY131374:HRY131393 IBU131374:IBU131393 ILQ131374:ILQ131393 IVM131374:IVM131393 JFI131374:JFI131393 JPE131374:JPE131393 JZA131374:JZA131393 KIW131374:KIW131393 KSS131374:KSS131393 LCO131374:LCO131393 LMK131374:LMK131393 LWG131374:LWG131393 MGC131374:MGC131393 MPY131374:MPY131393 MZU131374:MZU131393 NJQ131374:NJQ131393 NTM131374:NTM131393 ODI131374:ODI131393 ONE131374:ONE131393 OXA131374:OXA131393 PGW131374:PGW131393 PQS131374:PQS131393 QAO131374:QAO131393 QKK131374:QKK131393 QUG131374:QUG131393 REC131374:REC131393 RNY131374:RNY131393 RXU131374:RXU131393 SHQ131374:SHQ131393 SRM131374:SRM131393 TBI131374:TBI131393 TLE131374:TLE131393 TVA131374:TVA131393 UEW131374:UEW131393 UOS131374:UOS131393 UYO131374:UYO131393 VIK131374:VIK131393 VSG131374:VSG131393 WCC131374:WCC131393 WLY131374:WLY131393 WVU131374:WVU131393 U196910:U196929 JI196910:JI196929 TE196910:TE196929 ADA196910:ADA196929 AMW196910:AMW196929 AWS196910:AWS196929 BGO196910:BGO196929 BQK196910:BQK196929 CAG196910:CAG196929 CKC196910:CKC196929 CTY196910:CTY196929 DDU196910:DDU196929 DNQ196910:DNQ196929 DXM196910:DXM196929 EHI196910:EHI196929 ERE196910:ERE196929 FBA196910:FBA196929 FKW196910:FKW196929 FUS196910:FUS196929 GEO196910:GEO196929 GOK196910:GOK196929 GYG196910:GYG196929 HIC196910:HIC196929 HRY196910:HRY196929 IBU196910:IBU196929 ILQ196910:ILQ196929 IVM196910:IVM196929 JFI196910:JFI196929 JPE196910:JPE196929 JZA196910:JZA196929 KIW196910:KIW196929 KSS196910:KSS196929 LCO196910:LCO196929 LMK196910:LMK196929 LWG196910:LWG196929 MGC196910:MGC196929 MPY196910:MPY196929 MZU196910:MZU196929 NJQ196910:NJQ196929 NTM196910:NTM196929 ODI196910:ODI196929 ONE196910:ONE196929 OXA196910:OXA196929 PGW196910:PGW196929 PQS196910:PQS196929 QAO196910:QAO196929 QKK196910:QKK196929 QUG196910:QUG196929 REC196910:REC196929 RNY196910:RNY196929 RXU196910:RXU196929 SHQ196910:SHQ196929 SRM196910:SRM196929 TBI196910:TBI196929 TLE196910:TLE196929 TVA196910:TVA196929 UEW196910:UEW196929 UOS196910:UOS196929 UYO196910:UYO196929 VIK196910:VIK196929 VSG196910:VSG196929 WCC196910:WCC196929 WLY196910:WLY196929 WVU196910:WVU196929 U262446:U262465 JI262446:JI262465 TE262446:TE262465 ADA262446:ADA262465 AMW262446:AMW262465 AWS262446:AWS262465 BGO262446:BGO262465 BQK262446:BQK262465 CAG262446:CAG262465 CKC262446:CKC262465 CTY262446:CTY262465 DDU262446:DDU262465 DNQ262446:DNQ262465 DXM262446:DXM262465 EHI262446:EHI262465 ERE262446:ERE262465 FBA262446:FBA262465 FKW262446:FKW262465 FUS262446:FUS262465 GEO262446:GEO262465 GOK262446:GOK262465 GYG262446:GYG262465 HIC262446:HIC262465 HRY262446:HRY262465 IBU262446:IBU262465 ILQ262446:ILQ262465 IVM262446:IVM262465 JFI262446:JFI262465 JPE262446:JPE262465 JZA262446:JZA262465 KIW262446:KIW262465 KSS262446:KSS262465 LCO262446:LCO262465 LMK262446:LMK262465 LWG262446:LWG262465 MGC262446:MGC262465 MPY262446:MPY262465 MZU262446:MZU262465 NJQ262446:NJQ262465 NTM262446:NTM262465 ODI262446:ODI262465 ONE262446:ONE262465 OXA262446:OXA262465 PGW262446:PGW262465 PQS262446:PQS262465 QAO262446:QAO262465 QKK262446:QKK262465 QUG262446:QUG262465 REC262446:REC262465 RNY262446:RNY262465 RXU262446:RXU262465 SHQ262446:SHQ262465 SRM262446:SRM262465 TBI262446:TBI262465 TLE262446:TLE262465 TVA262446:TVA262465 UEW262446:UEW262465 UOS262446:UOS262465 UYO262446:UYO262465 VIK262446:VIK262465 VSG262446:VSG262465 WCC262446:WCC262465 WLY262446:WLY262465 WVU262446:WVU262465 U327982:U328001 JI327982:JI328001 TE327982:TE328001 ADA327982:ADA328001 AMW327982:AMW328001 AWS327982:AWS328001 BGO327982:BGO328001 BQK327982:BQK328001 CAG327982:CAG328001 CKC327982:CKC328001 CTY327982:CTY328001 DDU327982:DDU328001 DNQ327982:DNQ328001 DXM327982:DXM328001 EHI327982:EHI328001 ERE327982:ERE328001 FBA327982:FBA328001 FKW327982:FKW328001 FUS327982:FUS328001 GEO327982:GEO328001 GOK327982:GOK328001 GYG327982:GYG328001 HIC327982:HIC328001 HRY327982:HRY328001 IBU327982:IBU328001 ILQ327982:ILQ328001 IVM327982:IVM328001 JFI327982:JFI328001 JPE327982:JPE328001 JZA327982:JZA328001 KIW327982:KIW328001 KSS327982:KSS328001 LCO327982:LCO328001 LMK327982:LMK328001 LWG327982:LWG328001 MGC327982:MGC328001 MPY327982:MPY328001 MZU327982:MZU328001 NJQ327982:NJQ328001 NTM327982:NTM328001 ODI327982:ODI328001 ONE327982:ONE328001 OXA327982:OXA328001 PGW327982:PGW328001 PQS327982:PQS328001 QAO327982:QAO328001 QKK327982:QKK328001 QUG327982:QUG328001 REC327982:REC328001 RNY327982:RNY328001 RXU327982:RXU328001 SHQ327982:SHQ328001 SRM327982:SRM328001 TBI327982:TBI328001 TLE327982:TLE328001 TVA327982:TVA328001 UEW327982:UEW328001 UOS327982:UOS328001 UYO327982:UYO328001 VIK327982:VIK328001 VSG327982:VSG328001 WCC327982:WCC328001 WLY327982:WLY328001 WVU327982:WVU328001 U393518:U393537 JI393518:JI393537 TE393518:TE393537 ADA393518:ADA393537 AMW393518:AMW393537 AWS393518:AWS393537 BGO393518:BGO393537 BQK393518:BQK393537 CAG393518:CAG393537 CKC393518:CKC393537 CTY393518:CTY393537 DDU393518:DDU393537 DNQ393518:DNQ393537 DXM393518:DXM393537 EHI393518:EHI393537 ERE393518:ERE393537 FBA393518:FBA393537 FKW393518:FKW393537 FUS393518:FUS393537 GEO393518:GEO393537 GOK393518:GOK393537 GYG393518:GYG393537 HIC393518:HIC393537 HRY393518:HRY393537 IBU393518:IBU393537 ILQ393518:ILQ393537 IVM393518:IVM393537 JFI393518:JFI393537 JPE393518:JPE393537 JZA393518:JZA393537 KIW393518:KIW393537 KSS393518:KSS393537 LCO393518:LCO393537 LMK393518:LMK393537 LWG393518:LWG393537 MGC393518:MGC393537 MPY393518:MPY393537 MZU393518:MZU393537 NJQ393518:NJQ393537 NTM393518:NTM393537 ODI393518:ODI393537 ONE393518:ONE393537 OXA393518:OXA393537 PGW393518:PGW393537 PQS393518:PQS393537 QAO393518:QAO393537 QKK393518:QKK393537 QUG393518:QUG393537 REC393518:REC393537 RNY393518:RNY393537 RXU393518:RXU393537 SHQ393518:SHQ393537 SRM393518:SRM393537 TBI393518:TBI393537 TLE393518:TLE393537 TVA393518:TVA393537 UEW393518:UEW393537 UOS393518:UOS393537 UYO393518:UYO393537 VIK393518:VIK393537 VSG393518:VSG393537 WCC393518:WCC393537 WLY393518:WLY393537 WVU393518:WVU393537 U459054:U459073 JI459054:JI459073 TE459054:TE459073 ADA459054:ADA459073 AMW459054:AMW459073 AWS459054:AWS459073 BGO459054:BGO459073 BQK459054:BQK459073 CAG459054:CAG459073 CKC459054:CKC459073 CTY459054:CTY459073 DDU459054:DDU459073 DNQ459054:DNQ459073 DXM459054:DXM459073 EHI459054:EHI459073 ERE459054:ERE459073 FBA459054:FBA459073 FKW459054:FKW459073 FUS459054:FUS459073 GEO459054:GEO459073 GOK459054:GOK459073 GYG459054:GYG459073 HIC459054:HIC459073 HRY459054:HRY459073 IBU459054:IBU459073 ILQ459054:ILQ459073 IVM459054:IVM459073 JFI459054:JFI459073 JPE459054:JPE459073 JZA459054:JZA459073 KIW459054:KIW459073 KSS459054:KSS459073 LCO459054:LCO459073 LMK459054:LMK459073 LWG459054:LWG459073 MGC459054:MGC459073 MPY459054:MPY459073 MZU459054:MZU459073 NJQ459054:NJQ459073 NTM459054:NTM459073 ODI459054:ODI459073 ONE459054:ONE459073 OXA459054:OXA459073 PGW459054:PGW459073 PQS459054:PQS459073 QAO459054:QAO459073 QKK459054:QKK459073 QUG459054:QUG459073 REC459054:REC459073 RNY459054:RNY459073 RXU459054:RXU459073 SHQ459054:SHQ459073 SRM459054:SRM459073 TBI459054:TBI459073 TLE459054:TLE459073 TVA459054:TVA459073 UEW459054:UEW459073 UOS459054:UOS459073 UYO459054:UYO459073 VIK459054:VIK459073 VSG459054:VSG459073 WCC459054:WCC459073 WLY459054:WLY459073 WVU459054:WVU459073 U524590:U524609 JI524590:JI524609 TE524590:TE524609 ADA524590:ADA524609 AMW524590:AMW524609 AWS524590:AWS524609 BGO524590:BGO524609 BQK524590:BQK524609 CAG524590:CAG524609 CKC524590:CKC524609 CTY524590:CTY524609 DDU524590:DDU524609 DNQ524590:DNQ524609 DXM524590:DXM524609 EHI524590:EHI524609 ERE524590:ERE524609 FBA524590:FBA524609 FKW524590:FKW524609 FUS524590:FUS524609 GEO524590:GEO524609 GOK524590:GOK524609 GYG524590:GYG524609 HIC524590:HIC524609 HRY524590:HRY524609 IBU524590:IBU524609 ILQ524590:ILQ524609 IVM524590:IVM524609 JFI524590:JFI524609 JPE524590:JPE524609 JZA524590:JZA524609 KIW524590:KIW524609 KSS524590:KSS524609 LCO524590:LCO524609 LMK524590:LMK524609 LWG524590:LWG524609 MGC524590:MGC524609 MPY524590:MPY524609 MZU524590:MZU524609 NJQ524590:NJQ524609 NTM524590:NTM524609 ODI524590:ODI524609 ONE524590:ONE524609 OXA524590:OXA524609 PGW524590:PGW524609 PQS524590:PQS524609 QAO524590:QAO524609 QKK524590:QKK524609 QUG524590:QUG524609 REC524590:REC524609 RNY524590:RNY524609 RXU524590:RXU524609 SHQ524590:SHQ524609 SRM524590:SRM524609 TBI524590:TBI524609 TLE524590:TLE524609 TVA524590:TVA524609 UEW524590:UEW524609 UOS524590:UOS524609 UYO524590:UYO524609 VIK524590:VIK524609 VSG524590:VSG524609 WCC524590:WCC524609 WLY524590:WLY524609 WVU524590:WVU524609 U590126:U590145 JI590126:JI590145 TE590126:TE590145 ADA590126:ADA590145 AMW590126:AMW590145 AWS590126:AWS590145 BGO590126:BGO590145 BQK590126:BQK590145 CAG590126:CAG590145 CKC590126:CKC590145 CTY590126:CTY590145 DDU590126:DDU590145 DNQ590126:DNQ590145 DXM590126:DXM590145 EHI590126:EHI590145 ERE590126:ERE590145 FBA590126:FBA590145 FKW590126:FKW590145 FUS590126:FUS590145 GEO590126:GEO590145 GOK590126:GOK590145 GYG590126:GYG590145 HIC590126:HIC590145 HRY590126:HRY590145 IBU590126:IBU590145 ILQ590126:ILQ590145 IVM590126:IVM590145 JFI590126:JFI590145 JPE590126:JPE590145 JZA590126:JZA590145 KIW590126:KIW590145 KSS590126:KSS590145 LCO590126:LCO590145 LMK590126:LMK590145 LWG590126:LWG590145 MGC590126:MGC590145 MPY590126:MPY590145 MZU590126:MZU590145 NJQ590126:NJQ590145 NTM590126:NTM590145 ODI590126:ODI590145 ONE590126:ONE590145 OXA590126:OXA590145 PGW590126:PGW590145 PQS590126:PQS590145 QAO590126:QAO590145 QKK590126:QKK590145 QUG590126:QUG590145 REC590126:REC590145 RNY590126:RNY590145 RXU590126:RXU590145 SHQ590126:SHQ590145 SRM590126:SRM590145 TBI590126:TBI590145 TLE590126:TLE590145 TVA590126:TVA590145 UEW590126:UEW590145 UOS590126:UOS590145 UYO590126:UYO590145 VIK590126:VIK590145 VSG590126:VSG590145 WCC590126:WCC590145 WLY590126:WLY590145 WVU590126:WVU590145 U655662:U655681 JI655662:JI655681 TE655662:TE655681 ADA655662:ADA655681 AMW655662:AMW655681 AWS655662:AWS655681 BGO655662:BGO655681 BQK655662:BQK655681 CAG655662:CAG655681 CKC655662:CKC655681 CTY655662:CTY655681 DDU655662:DDU655681 DNQ655662:DNQ655681 DXM655662:DXM655681 EHI655662:EHI655681 ERE655662:ERE655681 FBA655662:FBA655681 FKW655662:FKW655681 FUS655662:FUS655681 GEO655662:GEO655681 GOK655662:GOK655681 GYG655662:GYG655681 HIC655662:HIC655681 HRY655662:HRY655681 IBU655662:IBU655681 ILQ655662:ILQ655681 IVM655662:IVM655681 JFI655662:JFI655681 JPE655662:JPE655681 JZA655662:JZA655681 KIW655662:KIW655681 KSS655662:KSS655681 LCO655662:LCO655681 LMK655662:LMK655681 LWG655662:LWG655681 MGC655662:MGC655681 MPY655662:MPY655681 MZU655662:MZU655681 NJQ655662:NJQ655681 NTM655662:NTM655681 ODI655662:ODI655681 ONE655662:ONE655681 OXA655662:OXA655681 PGW655662:PGW655681 PQS655662:PQS655681 QAO655662:QAO655681 QKK655662:QKK655681 QUG655662:QUG655681 REC655662:REC655681 RNY655662:RNY655681 RXU655662:RXU655681 SHQ655662:SHQ655681 SRM655662:SRM655681 TBI655662:TBI655681 TLE655662:TLE655681 TVA655662:TVA655681 UEW655662:UEW655681 UOS655662:UOS655681 UYO655662:UYO655681 VIK655662:VIK655681 VSG655662:VSG655681 WCC655662:WCC655681 WLY655662:WLY655681 WVU655662:WVU655681 U721198:U721217 JI721198:JI721217 TE721198:TE721217 ADA721198:ADA721217 AMW721198:AMW721217 AWS721198:AWS721217 BGO721198:BGO721217 BQK721198:BQK721217 CAG721198:CAG721217 CKC721198:CKC721217 CTY721198:CTY721217 DDU721198:DDU721217 DNQ721198:DNQ721217 DXM721198:DXM721217 EHI721198:EHI721217 ERE721198:ERE721217 FBA721198:FBA721217 FKW721198:FKW721217 FUS721198:FUS721217 GEO721198:GEO721217 GOK721198:GOK721217 GYG721198:GYG721217 HIC721198:HIC721217 HRY721198:HRY721217 IBU721198:IBU721217 ILQ721198:ILQ721217 IVM721198:IVM721217 JFI721198:JFI721217 JPE721198:JPE721217 JZA721198:JZA721217 KIW721198:KIW721217 KSS721198:KSS721217 LCO721198:LCO721217 LMK721198:LMK721217 LWG721198:LWG721217 MGC721198:MGC721217 MPY721198:MPY721217 MZU721198:MZU721217 NJQ721198:NJQ721217 NTM721198:NTM721217 ODI721198:ODI721217 ONE721198:ONE721217 OXA721198:OXA721217 PGW721198:PGW721217 PQS721198:PQS721217 QAO721198:QAO721217 QKK721198:QKK721217 QUG721198:QUG721217 REC721198:REC721217 RNY721198:RNY721217 RXU721198:RXU721217 SHQ721198:SHQ721217 SRM721198:SRM721217 TBI721198:TBI721217 TLE721198:TLE721217 TVA721198:TVA721217 UEW721198:UEW721217 UOS721198:UOS721217 UYO721198:UYO721217 VIK721198:VIK721217 VSG721198:VSG721217 WCC721198:WCC721217 WLY721198:WLY721217 WVU721198:WVU721217 U786734:U786753 JI786734:JI786753 TE786734:TE786753 ADA786734:ADA786753 AMW786734:AMW786753 AWS786734:AWS786753 BGO786734:BGO786753 BQK786734:BQK786753 CAG786734:CAG786753 CKC786734:CKC786753 CTY786734:CTY786753 DDU786734:DDU786753 DNQ786734:DNQ786753 DXM786734:DXM786753 EHI786734:EHI786753 ERE786734:ERE786753 FBA786734:FBA786753 FKW786734:FKW786753 FUS786734:FUS786753 GEO786734:GEO786753 GOK786734:GOK786753 GYG786734:GYG786753 HIC786734:HIC786753 HRY786734:HRY786753 IBU786734:IBU786753 ILQ786734:ILQ786753 IVM786734:IVM786753 JFI786734:JFI786753 JPE786734:JPE786753 JZA786734:JZA786753 KIW786734:KIW786753 KSS786734:KSS786753 LCO786734:LCO786753 LMK786734:LMK786753 LWG786734:LWG786753 MGC786734:MGC786753 MPY786734:MPY786753 MZU786734:MZU786753 NJQ786734:NJQ786753 NTM786734:NTM786753 ODI786734:ODI786753 ONE786734:ONE786753 OXA786734:OXA786753 PGW786734:PGW786753 PQS786734:PQS786753 QAO786734:QAO786753 QKK786734:QKK786753 QUG786734:QUG786753 REC786734:REC786753 RNY786734:RNY786753 RXU786734:RXU786753 SHQ786734:SHQ786753 SRM786734:SRM786753 TBI786734:TBI786753 TLE786734:TLE786753 TVA786734:TVA786753 UEW786734:UEW786753 UOS786734:UOS786753 UYO786734:UYO786753 VIK786734:VIK786753 VSG786734:VSG786753 WCC786734:WCC786753 WLY786734:WLY786753 WVU786734:WVU786753 U852270:U852289 JI852270:JI852289 TE852270:TE852289 ADA852270:ADA852289 AMW852270:AMW852289 AWS852270:AWS852289 BGO852270:BGO852289 BQK852270:BQK852289 CAG852270:CAG852289 CKC852270:CKC852289 CTY852270:CTY852289 DDU852270:DDU852289 DNQ852270:DNQ852289 DXM852270:DXM852289 EHI852270:EHI852289 ERE852270:ERE852289 FBA852270:FBA852289 FKW852270:FKW852289 FUS852270:FUS852289 GEO852270:GEO852289 GOK852270:GOK852289 GYG852270:GYG852289 HIC852270:HIC852289 HRY852270:HRY852289 IBU852270:IBU852289 ILQ852270:ILQ852289 IVM852270:IVM852289 JFI852270:JFI852289 JPE852270:JPE852289 JZA852270:JZA852289 KIW852270:KIW852289 KSS852270:KSS852289 LCO852270:LCO852289 LMK852270:LMK852289 LWG852270:LWG852289 MGC852270:MGC852289 MPY852270:MPY852289 MZU852270:MZU852289 NJQ852270:NJQ852289 NTM852270:NTM852289 ODI852270:ODI852289 ONE852270:ONE852289 OXA852270:OXA852289 PGW852270:PGW852289 PQS852270:PQS852289 QAO852270:QAO852289 QKK852270:QKK852289 QUG852270:QUG852289 REC852270:REC852289 RNY852270:RNY852289 RXU852270:RXU852289 SHQ852270:SHQ852289 SRM852270:SRM852289 TBI852270:TBI852289 TLE852270:TLE852289 TVA852270:TVA852289 UEW852270:UEW852289 UOS852270:UOS852289 UYO852270:UYO852289 VIK852270:VIK852289 VSG852270:VSG852289 WCC852270:WCC852289 WLY852270:WLY852289 WVU852270:WVU852289 U917806:U917825 JI917806:JI917825 TE917806:TE917825 ADA917806:ADA917825 AMW917806:AMW917825 AWS917806:AWS917825 BGO917806:BGO917825 BQK917806:BQK917825 CAG917806:CAG917825 CKC917806:CKC917825 CTY917806:CTY917825 DDU917806:DDU917825 DNQ917806:DNQ917825 DXM917806:DXM917825 EHI917806:EHI917825 ERE917806:ERE917825 FBA917806:FBA917825 FKW917806:FKW917825 FUS917806:FUS917825 GEO917806:GEO917825 GOK917806:GOK917825 GYG917806:GYG917825 HIC917806:HIC917825 HRY917806:HRY917825 IBU917806:IBU917825 ILQ917806:ILQ917825 IVM917806:IVM917825 JFI917806:JFI917825 JPE917806:JPE917825 JZA917806:JZA917825 KIW917806:KIW917825 KSS917806:KSS917825 LCO917806:LCO917825 LMK917806:LMK917825 LWG917806:LWG917825 MGC917806:MGC917825 MPY917806:MPY917825 MZU917806:MZU917825 NJQ917806:NJQ917825 NTM917806:NTM917825 ODI917806:ODI917825 ONE917806:ONE917825 OXA917806:OXA917825 PGW917806:PGW917825 PQS917806:PQS917825 QAO917806:QAO917825 QKK917806:QKK917825 QUG917806:QUG917825 REC917806:REC917825 RNY917806:RNY917825 RXU917806:RXU917825 SHQ917806:SHQ917825 SRM917806:SRM917825 TBI917806:TBI917825 TLE917806:TLE917825 TVA917806:TVA917825 UEW917806:UEW917825 UOS917806:UOS917825 UYO917806:UYO917825 VIK917806:VIK917825 VSG917806:VSG917825 WCC917806:WCC917825 WLY917806:WLY917825 WVU917806:WVU917825 U983342:U983361 JI983342:JI983361 TE983342:TE983361 ADA983342:ADA983361 AMW983342:AMW983361 AWS983342:AWS983361 BGO983342:BGO983361 BQK983342:BQK983361 CAG983342:CAG983361 CKC983342:CKC983361 CTY983342:CTY983361 DDU983342:DDU983361 DNQ983342:DNQ983361 DXM983342:DXM983361 EHI983342:EHI983361 ERE983342:ERE983361 FBA983342:FBA983361 FKW983342:FKW983361 FUS983342:FUS983361 GEO983342:GEO983361 GOK983342:GOK983361 GYG983342:GYG983361 HIC983342:HIC983361 HRY983342:HRY983361 IBU983342:IBU983361 ILQ983342:ILQ983361 IVM983342:IVM983361 JFI983342:JFI983361 JPE983342:JPE983361 JZA983342:JZA983361 KIW983342:KIW983361 KSS983342:KSS983361 LCO983342:LCO983361 LMK983342:LMK983361 LWG983342:LWG983361 MGC983342:MGC983361 MPY983342:MPY983361 MZU983342:MZU983361 NJQ983342:NJQ983361 NTM983342:NTM983361 ODI983342:ODI983361 ONE983342:ONE983361 OXA983342:OXA983361 PGW983342:PGW983361 PQS983342:PQS983361 QAO983342:QAO983361 QKK983342:QKK983361 QUG983342:QUG983361 REC983342:REC983361 RNY983342:RNY983361 RXU983342:RXU983361 SHQ983342:SHQ983361 SRM983342:SRM983361 TBI983342:TBI983361 TLE983342:TLE983361 TVA983342:TVA983361 UEW983342:UEW983361 UOS983342:UOS983361 UYO983342:UYO983361 VIK983342:VIK983361 VSG983342:VSG983361 WCC983342:WCC983361 WLY983342:WLY983361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JI35:JI327 TE35:TE327 ADA35:ADA327 AMW35:AMW327 AWS35:AWS327 BGO35:BGO327 BQK35:BQK327 CAG35:CAG327 CKC35:CKC327 CTY35:CTY327 DDU35:DDU327 DNQ35:DNQ327 DXM35:DXM327 EHI35:EHI327 ERE35:ERE327 FBA35:FBA327 FKW35:FKW327 FUS35:FUS327 GEO35:GEO327 GOK35:GOK327 GYG35:GYG327 HIC35:HIC327 HRY35:HRY327 IBU35:IBU327 ILQ35:ILQ327 IVM35:IVM327 JFI35:JFI327 JPE35:JPE327 JZA35:JZA327 KIW35:KIW327 KSS35:KSS327 LCO35:LCO327 LMK35:LMK327 LWG35:LWG327 MGC35:MGC327 MPY35:MPY327 MZU35:MZU327 NJQ35:NJQ327 NTM35:NTM327 ODI35:ODI327 ONE35:ONE327 OXA35:OXA327 PGW35:PGW327 PQS35:PQS327 QAO35:QAO327 QKK35:QKK327 QUG35:QUG327 REC35:REC327 RNY35:RNY327 RXU35:RXU327 SHQ35:SHQ327 SRM35:SRM327 TBI35:TBI327 TLE35:TLE327 TVA35:TVA327 UEW35:UEW327 UOS35:UOS327 UYO35:UYO327 VIK35:VIK327 VSG35:VSG327 WCC35:WCC327 WLY35:WLY327 WVU35:WVU327" xr:uid="{8DE94E00-FB0C-48C3-A6DD-4D006B51D753}">
      <formula1>"yes, no"</formula1>
    </dataValidation>
    <dataValidation type="list" allowBlank="1" showInputMessage="1" showErrorMessage="1" sqref="WVV983342:WVV983361 V65838:V65857 JJ65838:JJ65857 TF65838:TF65857 ADB65838:ADB65857 AMX65838:AMX65857 AWT65838:AWT65857 BGP65838:BGP65857 BQL65838:BQL65857 CAH65838:CAH65857 CKD65838:CKD65857 CTZ65838:CTZ65857 DDV65838:DDV65857 DNR65838:DNR65857 DXN65838:DXN65857 EHJ65838:EHJ65857 ERF65838:ERF65857 FBB65838:FBB65857 FKX65838:FKX65857 FUT65838:FUT65857 GEP65838:GEP65857 GOL65838:GOL65857 GYH65838:GYH65857 HID65838:HID65857 HRZ65838:HRZ65857 IBV65838:IBV65857 ILR65838:ILR65857 IVN65838:IVN65857 JFJ65838:JFJ65857 JPF65838:JPF65857 JZB65838:JZB65857 KIX65838:KIX65857 KST65838:KST65857 LCP65838:LCP65857 LML65838:LML65857 LWH65838:LWH65857 MGD65838:MGD65857 MPZ65838:MPZ65857 MZV65838:MZV65857 NJR65838:NJR65857 NTN65838:NTN65857 ODJ65838:ODJ65857 ONF65838:ONF65857 OXB65838:OXB65857 PGX65838:PGX65857 PQT65838:PQT65857 QAP65838:QAP65857 QKL65838:QKL65857 QUH65838:QUH65857 RED65838:RED65857 RNZ65838:RNZ65857 RXV65838:RXV65857 SHR65838:SHR65857 SRN65838:SRN65857 TBJ65838:TBJ65857 TLF65838:TLF65857 TVB65838:TVB65857 UEX65838:UEX65857 UOT65838:UOT65857 UYP65838:UYP65857 VIL65838:VIL65857 VSH65838:VSH65857 WCD65838:WCD65857 WLZ65838:WLZ65857 WVV65838:WVV65857 V131374:V131393 JJ131374:JJ131393 TF131374:TF131393 ADB131374:ADB131393 AMX131374:AMX131393 AWT131374:AWT131393 BGP131374:BGP131393 BQL131374:BQL131393 CAH131374:CAH131393 CKD131374:CKD131393 CTZ131374:CTZ131393 DDV131374:DDV131393 DNR131374:DNR131393 DXN131374:DXN131393 EHJ131374:EHJ131393 ERF131374:ERF131393 FBB131374:FBB131393 FKX131374:FKX131393 FUT131374:FUT131393 GEP131374:GEP131393 GOL131374:GOL131393 GYH131374:GYH131393 HID131374:HID131393 HRZ131374:HRZ131393 IBV131374:IBV131393 ILR131374:ILR131393 IVN131374:IVN131393 JFJ131374:JFJ131393 JPF131374:JPF131393 JZB131374:JZB131393 KIX131374:KIX131393 KST131374:KST131393 LCP131374:LCP131393 LML131374:LML131393 LWH131374:LWH131393 MGD131374:MGD131393 MPZ131374:MPZ131393 MZV131374:MZV131393 NJR131374:NJR131393 NTN131374:NTN131393 ODJ131374:ODJ131393 ONF131374:ONF131393 OXB131374:OXB131393 PGX131374:PGX131393 PQT131374:PQT131393 QAP131374:QAP131393 QKL131374:QKL131393 QUH131374:QUH131393 RED131374:RED131393 RNZ131374:RNZ131393 RXV131374:RXV131393 SHR131374:SHR131393 SRN131374:SRN131393 TBJ131374:TBJ131393 TLF131374:TLF131393 TVB131374:TVB131393 UEX131374:UEX131393 UOT131374:UOT131393 UYP131374:UYP131393 VIL131374:VIL131393 VSH131374:VSH131393 WCD131374:WCD131393 WLZ131374:WLZ131393 WVV131374:WVV131393 V196910:V196929 JJ196910:JJ196929 TF196910:TF196929 ADB196910:ADB196929 AMX196910:AMX196929 AWT196910:AWT196929 BGP196910:BGP196929 BQL196910:BQL196929 CAH196910:CAH196929 CKD196910:CKD196929 CTZ196910:CTZ196929 DDV196910:DDV196929 DNR196910:DNR196929 DXN196910:DXN196929 EHJ196910:EHJ196929 ERF196910:ERF196929 FBB196910:FBB196929 FKX196910:FKX196929 FUT196910:FUT196929 GEP196910:GEP196929 GOL196910:GOL196929 GYH196910:GYH196929 HID196910:HID196929 HRZ196910:HRZ196929 IBV196910:IBV196929 ILR196910:ILR196929 IVN196910:IVN196929 JFJ196910:JFJ196929 JPF196910:JPF196929 JZB196910:JZB196929 KIX196910:KIX196929 KST196910:KST196929 LCP196910:LCP196929 LML196910:LML196929 LWH196910:LWH196929 MGD196910:MGD196929 MPZ196910:MPZ196929 MZV196910:MZV196929 NJR196910:NJR196929 NTN196910:NTN196929 ODJ196910:ODJ196929 ONF196910:ONF196929 OXB196910:OXB196929 PGX196910:PGX196929 PQT196910:PQT196929 QAP196910:QAP196929 QKL196910:QKL196929 QUH196910:QUH196929 RED196910:RED196929 RNZ196910:RNZ196929 RXV196910:RXV196929 SHR196910:SHR196929 SRN196910:SRN196929 TBJ196910:TBJ196929 TLF196910:TLF196929 TVB196910:TVB196929 UEX196910:UEX196929 UOT196910:UOT196929 UYP196910:UYP196929 VIL196910:VIL196929 VSH196910:VSH196929 WCD196910:WCD196929 WLZ196910:WLZ196929 WVV196910:WVV196929 V262446:V262465 JJ262446:JJ262465 TF262446:TF262465 ADB262446:ADB262465 AMX262446:AMX262465 AWT262446:AWT262465 BGP262446:BGP262465 BQL262446:BQL262465 CAH262446:CAH262465 CKD262446:CKD262465 CTZ262446:CTZ262465 DDV262446:DDV262465 DNR262446:DNR262465 DXN262446:DXN262465 EHJ262446:EHJ262465 ERF262446:ERF262465 FBB262446:FBB262465 FKX262446:FKX262465 FUT262446:FUT262465 GEP262446:GEP262465 GOL262446:GOL262465 GYH262446:GYH262465 HID262446:HID262465 HRZ262446:HRZ262465 IBV262446:IBV262465 ILR262446:ILR262465 IVN262446:IVN262465 JFJ262446:JFJ262465 JPF262446:JPF262465 JZB262446:JZB262465 KIX262446:KIX262465 KST262446:KST262465 LCP262446:LCP262465 LML262446:LML262465 LWH262446:LWH262465 MGD262446:MGD262465 MPZ262446:MPZ262465 MZV262446:MZV262465 NJR262446:NJR262465 NTN262446:NTN262465 ODJ262446:ODJ262465 ONF262446:ONF262465 OXB262446:OXB262465 PGX262446:PGX262465 PQT262446:PQT262465 QAP262446:QAP262465 QKL262446:QKL262465 QUH262446:QUH262465 RED262446:RED262465 RNZ262446:RNZ262465 RXV262446:RXV262465 SHR262446:SHR262465 SRN262446:SRN262465 TBJ262446:TBJ262465 TLF262446:TLF262465 TVB262446:TVB262465 UEX262446:UEX262465 UOT262446:UOT262465 UYP262446:UYP262465 VIL262446:VIL262465 VSH262446:VSH262465 WCD262446:WCD262465 WLZ262446:WLZ262465 WVV262446:WVV262465 V327982:V328001 JJ327982:JJ328001 TF327982:TF328001 ADB327982:ADB328001 AMX327982:AMX328001 AWT327982:AWT328001 BGP327982:BGP328001 BQL327982:BQL328001 CAH327982:CAH328001 CKD327982:CKD328001 CTZ327982:CTZ328001 DDV327982:DDV328001 DNR327982:DNR328001 DXN327982:DXN328001 EHJ327982:EHJ328001 ERF327982:ERF328001 FBB327982:FBB328001 FKX327982:FKX328001 FUT327982:FUT328001 GEP327982:GEP328001 GOL327982:GOL328001 GYH327982:GYH328001 HID327982:HID328001 HRZ327982:HRZ328001 IBV327982:IBV328001 ILR327982:ILR328001 IVN327982:IVN328001 JFJ327982:JFJ328001 JPF327982:JPF328001 JZB327982:JZB328001 KIX327982:KIX328001 KST327982:KST328001 LCP327982:LCP328001 LML327982:LML328001 LWH327982:LWH328001 MGD327982:MGD328001 MPZ327982:MPZ328001 MZV327982:MZV328001 NJR327982:NJR328001 NTN327982:NTN328001 ODJ327982:ODJ328001 ONF327982:ONF328001 OXB327982:OXB328001 PGX327982:PGX328001 PQT327982:PQT328001 QAP327982:QAP328001 QKL327982:QKL328001 QUH327982:QUH328001 RED327982:RED328001 RNZ327982:RNZ328001 RXV327982:RXV328001 SHR327982:SHR328001 SRN327982:SRN328001 TBJ327982:TBJ328001 TLF327982:TLF328001 TVB327982:TVB328001 UEX327982:UEX328001 UOT327982:UOT328001 UYP327982:UYP328001 VIL327982:VIL328001 VSH327982:VSH328001 WCD327982:WCD328001 WLZ327982:WLZ328001 WVV327982:WVV328001 V393518:V393537 JJ393518:JJ393537 TF393518:TF393537 ADB393518:ADB393537 AMX393518:AMX393537 AWT393518:AWT393537 BGP393518:BGP393537 BQL393518:BQL393537 CAH393518:CAH393537 CKD393518:CKD393537 CTZ393518:CTZ393537 DDV393518:DDV393537 DNR393518:DNR393537 DXN393518:DXN393537 EHJ393518:EHJ393537 ERF393518:ERF393537 FBB393518:FBB393537 FKX393518:FKX393537 FUT393518:FUT393537 GEP393518:GEP393537 GOL393518:GOL393537 GYH393518:GYH393537 HID393518:HID393537 HRZ393518:HRZ393537 IBV393518:IBV393537 ILR393518:ILR393537 IVN393518:IVN393537 JFJ393518:JFJ393537 JPF393518:JPF393537 JZB393518:JZB393537 KIX393518:KIX393537 KST393518:KST393537 LCP393518:LCP393537 LML393518:LML393537 LWH393518:LWH393537 MGD393518:MGD393537 MPZ393518:MPZ393537 MZV393518:MZV393537 NJR393518:NJR393537 NTN393518:NTN393537 ODJ393518:ODJ393537 ONF393518:ONF393537 OXB393518:OXB393537 PGX393518:PGX393537 PQT393518:PQT393537 QAP393518:QAP393537 QKL393518:QKL393537 QUH393518:QUH393537 RED393518:RED393537 RNZ393518:RNZ393537 RXV393518:RXV393537 SHR393518:SHR393537 SRN393518:SRN393537 TBJ393518:TBJ393537 TLF393518:TLF393537 TVB393518:TVB393537 UEX393518:UEX393537 UOT393518:UOT393537 UYP393518:UYP393537 VIL393518:VIL393537 VSH393518:VSH393537 WCD393518:WCD393537 WLZ393518:WLZ393537 WVV393518:WVV393537 V459054:V459073 JJ459054:JJ459073 TF459054:TF459073 ADB459054:ADB459073 AMX459054:AMX459073 AWT459054:AWT459073 BGP459054:BGP459073 BQL459054:BQL459073 CAH459054:CAH459073 CKD459054:CKD459073 CTZ459054:CTZ459073 DDV459054:DDV459073 DNR459054:DNR459073 DXN459054:DXN459073 EHJ459054:EHJ459073 ERF459054:ERF459073 FBB459054:FBB459073 FKX459054:FKX459073 FUT459054:FUT459073 GEP459054:GEP459073 GOL459054:GOL459073 GYH459054:GYH459073 HID459054:HID459073 HRZ459054:HRZ459073 IBV459054:IBV459073 ILR459054:ILR459073 IVN459054:IVN459073 JFJ459054:JFJ459073 JPF459054:JPF459073 JZB459054:JZB459073 KIX459054:KIX459073 KST459054:KST459073 LCP459054:LCP459073 LML459054:LML459073 LWH459054:LWH459073 MGD459054:MGD459073 MPZ459054:MPZ459073 MZV459054:MZV459073 NJR459054:NJR459073 NTN459054:NTN459073 ODJ459054:ODJ459073 ONF459054:ONF459073 OXB459054:OXB459073 PGX459054:PGX459073 PQT459054:PQT459073 QAP459054:QAP459073 QKL459054:QKL459073 QUH459054:QUH459073 RED459054:RED459073 RNZ459054:RNZ459073 RXV459054:RXV459073 SHR459054:SHR459073 SRN459054:SRN459073 TBJ459054:TBJ459073 TLF459054:TLF459073 TVB459054:TVB459073 UEX459054:UEX459073 UOT459054:UOT459073 UYP459054:UYP459073 VIL459054:VIL459073 VSH459054:VSH459073 WCD459054:WCD459073 WLZ459054:WLZ459073 WVV459054:WVV459073 V524590:V524609 JJ524590:JJ524609 TF524590:TF524609 ADB524590:ADB524609 AMX524590:AMX524609 AWT524590:AWT524609 BGP524590:BGP524609 BQL524590:BQL524609 CAH524590:CAH524609 CKD524590:CKD524609 CTZ524590:CTZ524609 DDV524590:DDV524609 DNR524590:DNR524609 DXN524590:DXN524609 EHJ524590:EHJ524609 ERF524590:ERF524609 FBB524590:FBB524609 FKX524590:FKX524609 FUT524590:FUT524609 GEP524590:GEP524609 GOL524590:GOL524609 GYH524590:GYH524609 HID524590:HID524609 HRZ524590:HRZ524609 IBV524590:IBV524609 ILR524590:ILR524609 IVN524590:IVN524609 JFJ524590:JFJ524609 JPF524590:JPF524609 JZB524590:JZB524609 KIX524590:KIX524609 KST524590:KST524609 LCP524590:LCP524609 LML524590:LML524609 LWH524590:LWH524609 MGD524590:MGD524609 MPZ524590:MPZ524609 MZV524590:MZV524609 NJR524590:NJR524609 NTN524590:NTN524609 ODJ524590:ODJ524609 ONF524590:ONF524609 OXB524590:OXB524609 PGX524590:PGX524609 PQT524590:PQT524609 QAP524590:QAP524609 QKL524590:QKL524609 QUH524590:QUH524609 RED524590:RED524609 RNZ524590:RNZ524609 RXV524590:RXV524609 SHR524590:SHR524609 SRN524590:SRN524609 TBJ524590:TBJ524609 TLF524590:TLF524609 TVB524590:TVB524609 UEX524590:UEX524609 UOT524590:UOT524609 UYP524590:UYP524609 VIL524590:VIL524609 VSH524590:VSH524609 WCD524590:WCD524609 WLZ524590:WLZ524609 WVV524590:WVV524609 V590126:V590145 JJ590126:JJ590145 TF590126:TF590145 ADB590126:ADB590145 AMX590126:AMX590145 AWT590126:AWT590145 BGP590126:BGP590145 BQL590126:BQL590145 CAH590126:CAH590145 CKD590126:CKD590145 CTZ590126:CTZ590145 DDV590126:DDV590145 DNR590126:DNR590145 DXN590126:DXN590145 EHJ590126:EHJ590145 ERF590126:ERF590145 FBB590126:FBB590145 FKX590126:FKX590145 FUT590126:FUT590145 GEP590126:GEP590145 GOL590126:GOL590145 GYH590126:GYH590145 HID590126:HID590145 HRZ590126:HRZ590145 IBV590126:IBV590145 ILR590126:ILR590145 IVN590126:IVN590145 JFJ590126:JFJ590145 JPF590126:JPF590145 JZB590126:JZB590145 KIX590126:KIX590145 KST590126:KST590145 LCP590126:LCP590145 LML590126:LML590145 LWH590126:LWH590145 MGD590126:MGD590145 MPZ590126:MPZ590145 MZV590126:MZV590145 NJR590126:NJR590145 NTN590126:NTN590145 ODJ590126:ODJ590145 ONF590126:ONF590145 OXB590126:OXB590145 PGX590126:PGX590145 PQT590126:PQT590145 QAP590126:QAP590145 QKL590126:QKL590145 QUH590126:QUH590145 RED590126:RED590145 RNZ590126:RNZ590145 RXV590126:RXV590145 SHR590126:SHR590145 SRN590126:SRN590145 TBJ590126:TBJ590145 TLF590126:TLF590145 TVB590126:TVB590145 UEX590126:UEX590145 UOT590126:UOT590145 UYP590126:UYP590145 VIL590126:VIL590145 VSH590126:VSH590145 WCD590126:WCD590145 WLZ590126:WLZ590145 WVV590126:WVV590145 V655662:V655681 JJ655662:JJ655681 TF655662:TF655681 ADB655662:ADB655681 AMX655662:AMX655681 AWT655662:AWT655681 BGP655662:BGP655681 BQL655662:BQL655681 CAH655662:CAH655681 CKD655662:CKD655681 CTZ655662:CTZ655681 DDV655662:DDV655681 DNR655662:DNR655681 DXN655662:DXN655681 EHJ655662:EHJ655681 ERF655662:ERF655681 FBB655662:FBB655681 FKX655662:FKX655681 FUT655662:FUT655681 GEP655662:GEP655681 GOL655662:GOL655681 GYH655662:GYH655681 HID655662:HID655681 HRZ655662:HRZ655681 IBV655662:IBV655681 ILR655662:ILR655681 IVN655662:IVN655681 JFJ655662:JFJ655681 JPF655662:JPF655681 JZB655662:JZB655681 KIX655662:KIX655681 KST655662:KST655681 LCP655662:LCP655681 LML655662:LML655681 LWH655662:LWH655681 MGD655662:MGD655681 MPZ655662:MPZ655681 MZV655662:MZV655681 NJR655662:NJR655681 NTN655662:NTN655681 ODJ655662:ODJ655681 ONF655662:ONF655681 OXB655662:OXB655681 PGX655662:PGX655681 PQT655662:PQT655681 QAP655662:QAP655681 QKL655662:QKL655681 QUH655662:QUH655681 RED655662:RED655681 RNZ655662:RNZ655681 RXV655662:RXV655681 SHR655662:SHR655681 SRN655662:SRN655681 TBJ655662:TBJ655681 TLF655662:TLF655681 TVB655662:TVB655681 UEX655662:UEX655681 UOT655662:UOT655681 UYP655662:UYP655681 VIL655662:VIL655681 VSH655662:VSH655681 WCD655662:WCD655681 WLZ655662:WLZ655681 WVV655662:WVV655681 V721198:V721217 JJ721198:JJ721217 TF721198:TF721217 ADB721198:ADB721217 AMX721198:AMX721217 AWT721198:AWT721217 BGP721198:BGP721217 BQL721198:BQL721217 CAH721198:CAH721217 CKD721198:CKD721217 CTZ721198:CTZ721217 DDV721198:DDV721217 DNR721198:DNR721217 DXN721198:DXN721217 EHJ721198:EHJ721217 ERF721198:ERF721217 FBB721198:FBB721217 FKX721198:FKX721217 FUT721198:FUT721217 GEP721198:GEP721217 GOL721198:GOL721217 GYH721198:GYH721217 HID721198:HID721217 HRZ721198:HRZ721217 IBV721198:IBV721217 ILR721198:ILR721217 IVN721198:IVN721217 JFJ721198:JFJ721217 JPF721198:JPF721217 JZB721198:JZB721217 KIX721198:KIX721217 KST721198:KST721217 LCP721198:LCP721217 LML721198:LML721217 LWH721198:LWH721217 MGD721198:MGD721217 MPZ721198:MPZ721217 MZV721198:MZV721217 NJR721198:NJR721217 NTN721198:NTN721217 ODJ721198:ODJ721217 ONF721198:ONF721217 OXB721198:OXB721217 PGX721198:PGX721217 PQT721198:PQT721217 QAP721198:QAP721217 QKL721198:QKL721217 QUH721198:QUH721217 RED721198:RED721217 RNZ721198:RNZ721217 RXV721198:RXV721217 SHR721198:SHR721217 SRN721198:SRN721217 TBJ721198:TBJ721217 TLF721198:TLF721217 TVB721198:TVB721217 UEX721198:UEX721217 UOT721198:UOT721217 UYP721198:UYP721217 VIL721198:VIL721217 VSH721198:VSH721217 WCD721198:WCD721217 WLZ721198:WLZ721217 WVV721198:WVV721217 V786734:V786753 JJ786734:JJ786753 TF786734:TF786753 ADB786734:ADB786753 AMX786734:AMX786753 AWT786734:AWT786753 BGP786734:BGP786753 BQL786734:BQL786753 CAH786734:CAH786753 CKD786734:CKD786753 CTZ786734:CTZ786753 DDV786734:DDV786753 DNR786734:DNR786753 DXN786734:DXN786753 EHJ786734:EHJ786753 ERF786734:ERF786753 FBB786734:FBB786753 FKX786734:FKX786753 FUT786734:FUT786753 GEP786734:GEP786753 GOL786734:GOL786753 GYH786734:GYH786753 HID786734:HID786753 HRZ786734:HRZ786753 IBV786734:IBV786753 ILR786734:ILR786753 IVN786734:IVN786753 JFJ786734:JFJ786753 JPF786734:JPF786753 JZB786734:JZB786753 KIX786734:KIX786753 KST786734:KST786753 LCP786734:LCP786753 LML786734:LML786753 LWH786734:LWH786753 MGD786734:MGD786753 MPZ786734:MPZ786753 MZV786734:MZV786753 NJR786734:NJR786753 NTN786734:NTN786753 ODJ786734:ODJ786753 ONF786734:ONF786753 OXB786734:OXB786753 PGX786734:PGX786753 PQT786734:PQT786753 QAP786734:QAP786753 QKL786734:QKL786753 QUH786734:QUH786753 RED786734:RED786753 RNZ786734:RNZ786753 RXV786734:RXV786753 SHR786734:SHR786753 SRN786734:SRN786753 TBJ786734:TBJ786753 TLF786734:TLF786753 TVB786734:TVB786753 UEX786734:UEX786753 UOT786734:UOT786753 UYP786734:UYP786753 VIL786734:VIL786753 VSH786734:VSH786753 WCD786734:WCD786753 WLZ786734:WLZ786753 WVV786734:WVV786753 V852270:V852289 JJ852270:JJ852289 TF852270:TF852289 ADB852270:ADB852289 AMX852270:AMX852289 AWT852270:AWT852289 BGP852270:BGP852289 BQL852270:BQL852289 CAH852270:CAH852289 CKD852270:CKD852289 CTZ852270:CTZ852289 DDV852270:DDV852289 DNR852270:DNR852289 DXN852270:DXN852289 EHJ852270:EHJ852289 ERF852270:ERF852289 FBB852270:FBB852289 FKX852270:FKX852289 FUT852270:FUT852289 GEP852270:GEP852289 GOL852270:GOL852289 GYH852270:GYH852289 HID852270:HID852289 HRZ852270:HRZ852289 IBV852270:IBV852289 ILR852270:ILR852289 IVN852270:IVN852289 JFJ852270:JFJ852289 JPF852270:JPF852289 JZB852270:JZB852289 KIX852270:KIX852289 KST852270:KST852289 LCP852270:LCP852289 LML852270:LML852289 LWH852270:LWH852289 MGD852270:MGD852289 MPZ852270:MPZ852289 MZV852270:MZV852289 NJR852270:NJR852289 NTN852270:NTN852289 ODJ852270:ODJ852289 ONF852270:ONF852289 OXB852270:OXB852289 PGX852270:PGX852289 PQT852270:PQT852289 QAP852270:QAP852289 QKL852270:QKL852289 QUH852270:QUH852289 RED852270:RED852289 RNZ852270:RNZ852289 RXV852270:RXV852289 SHR852270:SHR852289 SRN852270:SRN852289 TBJ852270:TBJ852289 TLF852270:TLF852289 TVB852270:TVB852289 UEX852270:UEX852289 UOT852270:UOT852289 UYP852270:UYP852289 VIL852270:VIL852289 VSH852270:VSH852289 WCD852270:WCD852289 WLZ852270:WLZ852289 WVV852270:WVV852289 V917806:V917825 JJ917806:JJ917825 TF917806:TF917825 ADB917806:ADB917825 AMX917806:AMX917825 AWT917806:AWT917825 BGP917806:BGP917825 BQL917806:BQL917825 CAH917806:CAH917825 CKD917806:CKD917825 CTZ917806:CTZ917825 DDV917806:DDV917825 DNR917806:DNR917825 DXN917806:DXN917825 EHJ917806:EHJ917825 ERF917806:ERF917825 FBB917806:FBB917825 FKX917806:FKX917825 FUT917806:FUT917825 GEP917806:GEP917825 GOL917806:GOL917825 GYH917806:GYH917825 HID917806:HID917825 HRZ917806:HRZ917825 IBV917806:IBV917825 ILR917806:ILR917825 IVN917806:IVN917825 JFJ917806:JFJ917825 JPF917806:JPF917825 JZB917806:JZB917825 KIX917806:KIX917825 KST917806:KST917825 LCP917806:LCP917825 LML917806:LML917825 LWH917806:LWH917825 MGD917806:MGD917825 MPZ917806:MPZ917825 MZV917806:MZV917825 NJR917806:NJR917825 NTN917806:NTN917825 ODJ917806:ODJ917825 ONF917806:ONF917825 OXB917806:OXB917825 PGX917806:PGX917825 PQT917806:PQT917825 QAP917806:QAP917825 QKL917806:QKL917825 QUH917806:QUH917825 RED917806:RED917825 RNZ917806:RNZ917825 RXV917806:RXV917825 SHR917806:SHR917825 SRN917806:SRN917825 TBJ917806:TBJ917825 TLF917806:TLF917825 TVB917806:TVB917825 UEX917806:UEX917825 UOT917806:UOT917825 UYP917806:UYP917825 VIL917806:VIL917825 VSH917806:VSH917825 WCD917806:WCD917825 WLZ917806:WLZ917825 WVV917806:WVV917825 V983342:V983361 JJ983342:JJ983361 TF983342:TF983361 ADB983342:ADB983361 AMX983342:AMX983361 AWT983342:AWT983361 BGP983342:BGP983361 BQL983342:BQL983361 CAH983342:CAH983361 CKD983342:CKD983361 CTZ983342:CTZ983361 DDV983342:DDV983361 DNR983342:DNR983361 DXN983342:DXN983361 EHJ983342:EHJ983361 ERF983342:ERF983361 FBB983342:FBB983361 FKX983342:FKX983361 FUT983342:FUT983361 GEP983342:GEP983361 GOL983342:GOL983361 GYH983342:GYH983361 HID983342:HID983361 HRZ983342:HRZ983361 IBV983342:IBV983361 ILR983342:ILR983361 IVN983342:IVN983361 JFJ983342:JFJ983361 JPF983342:JPF983361 JZB983342:JZB983361 KIX983342:KIX983361 KST983342:KST983361 LCP983342:LCP983361 LML983342:LML983361 LWH983342:LWH983361 MGD983342:MGD983361 MPZ983342:MPZ983361 MZV983342:MZV983361 NJR983342:NJR983361 NTN983342:NTN983361 ODJ983342:ODJ983361 ONF983342:ONF983361 OXB983342:OXB983361 PGX983342:PGX983361 PQT983342:PQT983361 QAP983342:QAP983361 QKL983342:QKL983361 QUH983342:QUH983361 RED983342:RED983361 RNZ983342:RNZ983361 RXV983342:RXV983361 SHR983342:SHR983361 SRN983342:SRN983361 TBJ983342:TBJ983361 TLF983342:TLF983361 TVB983342:TVB983361 UEX983342:UEX983361 UOT983342:UOT983361 UYP983342:UYP983361 VIL983342:VIL983361 VSH983342:VSH983361 WCD983342:WCD983361 WLZ983342:WLZ983361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JJ35:JJ327 TF35:TF327 ADB35:ADB327 AMX35:AMX327 AWT35:AWT327 BGP35:BGP327 BQL35:BQL327 CAH35:CAH327 CKD35:CKD327 CTZ35:CTZ327 DDV35:DDV327 DNR35:DNR327 DXN35:DXN327 EHJ35:EHJ327 ERF35:ERF327 FBB35:FBB327 FKX35:FKX327 FUT35:FUT327 GEP35:GEP327 GOL35:GOL327 GYH35:GYH327 HID35:HID327 HRZ35:HRZ327 IBV35:IBV327 ILR35:ILR327 IVN35:IVN327 JFJ35:JFJ327 JPF35:JPF327 JZB35:JZB327 KIX35:KIX327 KST35:KST327 LCP35:LCP327 LML35:LML327 LWH35:LWH327 MGD35:MGD327 MPZ35:MPZ327 MZV35:MZV327 NJR35:NJR327 NTN35:NTN327 ODJ35:ODJ327 ONF35:ONF327 OXB35:OXB327 PGX35:PGX327 PQT35:PQT327 QAP35:QAP327 QKL35:QKL327 QUH35:QUH327 RED35:RED327 RNZ35:RNZ327 RXV35:RXV327 SHR35:SHR327 SRN35:SRN327 TBJ35:TBJ327 TLF35:TLF327 TVB35:TVB327 UEX35:UEX327 UOT35:UOT327 UYP35:UYP327 VIL35:VIL327 VSH35:VSH327 WCD35:WCD327 WLZ35:WLZ327 WVV35:WVV327" xr:uid="{5C456ECF-4F4A-4259-8645-2CEA5A7849FD}">
      <formula1>"firm, as available and interruptible, other (specify in column AH)"</formula1>
    </dataValidation>
    <dataValidation type="list" allowBlank="1" showInputMessage="1" showErrorMessage="1" sqref="K65838:K65857 IW65838:IW65857 SS65838:SS65857 ACO65838:ACO65857 AMK65838:AMK65857 AWG65838:AWG65857 BGC65838:BGC65857 BPY65838:BPY65857 BZU65838:BZU65857 CJQ65838:CJQ65857 CTM65838:CTM65857 DDI65838:DDI65857 DNE65838:DNE65857 DXA65838:DXA65857 EGW65838:EGW65857 EQS65838:EQS65857 FAO65838:FAO65857 FKK65838:FKK65857 FUG65838:FUG65857 GEC65838:GEC65857 GNY65838:GNY65857 GXU65838:GXU65857 HHQ65838:HHQ65857 HRM65838:HRM65857 IBI65838:IBI65857 ILE65838:ILE65857 IVA65838:IVA65857 JEW65838:JEW65857 JOS65838:JOS65857 JYO65838:JYO65857 KIK65838:KIK65857 KSG65838:KSG65857 LCC65838:LCC65857 LLY65838:LLY65857 LVU65838:LVU65857 MFQ65838:MFQ65857 MPM65838:MPM65857 MZI65838:MZI65857 NJE65838:NJE65857 NTA65838:NTA65857 OCW65838:OCW65857 OMS65838:OMS65857 OWO65838:OWO65857 PGK65838:PGK65857 PQG65838:PQG65857 QAC65838:QAC65857 QJY65838:QJY65857 QTU65838:QTU65857 RDQ65838:RDQ65857 RNM65838:RNM65857 RXI65838:RXI65857 SHE65838:SHE65857 SRA65838:SRA65857 TAW65838:TAW65857 TKS65838:TKS65857 TUO65838:TUO65857 UEK65838:UEK65857 UOG65838:UOG65857 UYC65838:UYC65857 VHY65838:VHY65857 VRU65838:VRU65857 WBQ65838:WBQ65857 WLM65838:WLM65857 WVI65838:WVI65857 K131374:K131393 IW131374:IW131393 SS131374:SS131393 ACO131374:ACO131393 AMK131374:AMK131393 AWG131374:AWG131393 BGC131374:BGC131393 BPY131374:BPY131393 BZU131374:BZU131393 CJQ131374:CJQ131393 CTM131374:CTM131393 DDI131374:DDI131393 DNE131374:DNE131393 DXA131374:DXA131393 EGW131374:EGW131393 EQS131374:EQS131393 FAO131374:FAO131393 FKK131374:FKK131393 FUG131374:FUG131393 GEC131374:GEC131393 GNY131374:GNY131393 GXU131374:GXU131393 HHQ131374:HHQ131393 HRM131374:HRM131393 IBI131374:IBI131393 ILE131374:ILE131393 IVA131374:IVA131393 JEW131374:JEW131393 JOS131374:JOS131393 JYO131374:JYO131393 KIK131374:KIK131393 KSG131374:KSG131393 LCC131374:LCC131393 LLY131374:LLY131393 LVU131374:LVU131393 MFQ131374:MFQ131393 MPM131374:MPM131393 MZI131374:MZI131393 NJE131374:NJE131393 NTA131374:NTA131393 OCW131374:OCW131393 OMS131374:OMS131393 OWO131374:OWO131393 PGK131374:PGK131393 PQG131374:PQG131393 QAC131374:QAC131393 QJY131374:QJY131393 QTU131374:QTU131393 RDQ131374:RDQ131393 RNM131374:RNM131393 RXI131374:RXI131393 SHE131374:SHE131393 SRA131374:SRA131393 TAW131374:TAW131393 TKS131374:TKS131393 TUO131374:TUO131393 UEK131374:UEK131393 UOG131374:UOG131393 UYC131374:UYC131393 VHY131374:VHY131393 VRU131374:VRU131393 WBQ131374:WBQ131393 WLM131374:WLM131393 WVI131374:WVI131393 K196910:K196929 IW196910:IW196929 SS196910:SS196929 ACO196910:ACO196929 AMK196910:AMK196929 AWG196910:AWG196929 BGC196910:BGC196929 BPY196910:BPY196929 BZU196910:BZU196929 CJQ196910:CJQ196929 CTM196910:CTM196929 DDI196910:DDI196929 DNE196910:DNE196929 DXA196910:DXA196929 EGW196910:EGW196929 EQS196910:EQS196929 FAO196910:FAO196929 FKK196910:FKK196929 FUG196910:FUG196929 GEC196910:GEC196929 GNY196910:GNY196929 GXU196910:GXU196929 HHQ196910:HHQ196929 HRM196910:HRM196929 IBI196910:IBI196929 ILE196910:ILE196929 IVA196910:IVA196929 JEW196910:JEW196929 JOS196910:JOS196929 JYO196910:JYO196929 KIK196910:KIK196929 KSG196910:KSG196929 LCC196910:LCC196929 LLY196910:LLY196929 LVU196910:LVU196929 MFQ196910:MFQ196929 MPM196910:MPM196929 MZI196910:MZI196929 NJE196910:NJE196929 NTA196910:NTA196929 OCW196910:OCW196929 OMS196910:OMS196929 OWO196910:OWO196929 PGK196910:PGK196929 PQG196910:PQG196929 QAC196910:QAC196929 QJY196910:QJY196929 QTU196910:QTU196929 RDQ196910:RDQ196929 RNM196910:RNM196929 RXI196910:RXI196929 SHE196910:SHE196929 SRA196910:SRA196929 TAW196910:TAW196929 TKS196910:TKS196929 TUO196910:TUO196929 UEK196910:UEK196929 UOG196910:UOG196929 UYC196910:UYC196929 VHY196910:VHY196929 VRU196910:VRU196929 WBQ196910:WBQ196929 WLM196910:WLM196929 WVI196910:WVI196929 K262446:K262465 IW262446:IW262465 SS262446:SS262465 ACO262446:ACO262465 AMK262446:AMK262465 AWG262446:AWG262465 BGC262446:BGC262465 BPY262446:BPY262465 BZU262446:BZU262465 CJQ262446:CJQ262465 CTM262446:CTM262465 DDI262446:DDI262465 DNE262446:DNE262465 DXA262446:DXA262465 EGW262446:EGW262465 EQS262446:EQS262465 FAO262446:FAO262465 FKK262446:FKK262465 FUG262446:FUG262465 GEC262446:GEC262465 GNY262446:GNY262465 GXU262446:GXU262465 HHQ262446:HHQ262465 HRM262446:HRM262465 IBI262446:IBI262465 ILE262446:ILE262465 IVA262446:IVA262465 JEW262446:JEW262465 JOS262446:JOS262465 JYO262446:JYO262465 KIK262446:KIK262465 KSG262446:KSG262465 LCC262446:LCC262465 LLY262446:LLY262465 LVU262446:LVU262465 MFQ262446:MFQ262465 MPM262446:MPM262465 MZI262446:MZI262465 NJE262446:NJE262465 NTA262446:NTA262465 OCW262446:OCW262465 OMS262446:OMS262465 OWO262446:OWO262465 PGK262446:PGK262465 PQG262446:PQG262465 QAC262446:QAC262465 QJY262446:QJY262465 QTU262446:QTU262465 RDQ262446:RDQ262465 RNM262446:RNM262465 RXI262446:RXI262465 SHE262446:SHE262465 SRA262446:SRA262465 TAW262446:TAW262465 TKS262446:TKS262465 TUO262446:TUO262465 UEK262446:UEK262465 UOG262446:UOG262465 UYC262446:UYC262465 VHY262446:VHY262465 VRU262446:VRU262465 WBQ262446:WBQ262465 WLM262446:WLM262465 WVI262446:WVI262465 K327982:K328001 IW327982:IW328001 SS327982:SS328001 ACO327982:ACO328001 AMK327982:AMK328001 AWG327982:AWG328001 BGC327982:BGC328001 BPY327982:BPY328001 BZU327982:BZU328001 CJQ327982:CJQ328001 CTM327982:CTM328001 DDI327982:DDI328001 DNE327982:DNE328001 DXA327982:DXA328001 EGW327982:EGW328001 EQS327982:EQS328001 FAO327982:FAO328001 FKK327982:FKK328001 FUG327982:FUG328001 GEC327982:GEC328001 GNY327982:GNY328001 GXU327982:GXU328001 HHQ327982:HHQ328001 HRM327982:HRM328001 IBI327982:IBI328001 ILE327982:ILE328001 IVA327982:IVA328001 JEW327982:JEW328001 JOS327982:JOS328001 JYO327982:JYO328001 KIK327982:KIK328001 KSG327982:KSG328001 LCC327982:LCC328001 LLY327982:LLY328001 LVU327982:LVU328001 MFQ327982:MFQ328001 MPM327982:MPM328001 MZI327982:MZI328001 NJE327982:NJE328001 NTA327982:NTA328001 OCW327982:OCW328001 OMS327982:OMS328001 OWO327982:OWO328001 PGK327982:PGK328001 PQG327982:PQG328001 QAC327982:QAC328001 QJY327982:QJY328001 QTU327982:QTU328001 RDQ327982:RDQ328001 RNM327982:RNM328001 RXI327982:RXI328001 SHE327982:SHE328001 SRA327982:SRA328001 TAW327982:TAW328001 TKS327982:TKS328001 TUO327982:TUO328001 UEK327982:UEK328001 UOG327982:UOG328001 UYC327982:UYC328001 VHY327982:VHY328001 VRU327982:VRU328001 WBQ327982:WBQ328001 WLM327982:WLM328001 WVI327982:WVI328001 K393518:K393537 IW393518:IW393537 SS393518:SS393537 ACO393518:ACO393537 AMK393518:AMK393537 AWG393518:AWG393537 BGC393518:BGC393537 BPY393518:BPY393537 BZU393518:BZU393537 CJQ393518:CJQ393537 CTM393518:CTM393537 DDI393518:DDI393537 DNE393518:DNE393537 DXA393518:DXA393537 EGW393518:EGW393537 EQS393518:EQS393537 FAO393518:FAO393537 FKK393518:FKK393537 FUG393518:FUG393537 GEC393518:GEC393537 GNY393518:GNY393537 GXU393518:GXU393537 HHQ393518:HHQ393537 HRM393518:HRM393537 IBI393518:IBI393537 ILE393518:ILE393537 IVA393518:IVA393537 JEW393518:JEW393537 JOS393518:JOS393537 JYO393518:JYO393537 KIK393518:KIK393537 KSG393518:KSG393537 LCC393518:LCC393537 LLY393518:LLY393537 LVU393518:LVU393537 MFQ393518:MFQ393537 MPM393518:MPM393537 MZI393518:MZI393537 NJE393518:NJE393537 NTA393518:NTA393537 OCW393518:OCW393537 OMS393518:OMS393537 OWO393518:OWO393537 PGK393518:PGK393537 PQG393518:PQG393537 QAC393518:QAC393537 QJY393518:QJY393537 QTU393518:QTU393537 RDQ393518:RDQ393537 RNM393518:RNM393537 RXI393518:RXI393537 SHE393518:SHE393537 SRA393518:SRA393537 TAW393518:TAW393537 TKS393518:TKS393537 TUO393518:TUO393537 UEK393518:UEK393537 UOG393518:UOG393537 UYC393518:UYC393537 VHY393518:VHY393537 VRU393518:VRU393537 WBQ393518:WBQ393537 WLM393518:WLM393537 WVI393518:WVI393537 K459054:K459073 IW459054:IW459073 SS459054:SS459073 ACO459054:ACO459073 AMK459054:AMK459073 AWG459054:AWG459073 BGC459054:BGC459073 BPY459054:BPY459073 BZU459054:BZU459073 CJQ459054:CJQ459073 CTM459054:CTM459073 DDI459054:DDI459073 DNE459054:DNE459073 DXA459054:DXA459073 EGW459054:EGW459073 EQS459054:EQS459073 FAO459054:FAO459073 FKK459054:FKK459073 FUG459054:FUG459073 GEC459054:GEC459073 GNY459054:GNY459073 GXU459054:GXU459073 HHQ459054:HHQ459073 HRM459054:HRM459073 IBI459054:IBI459073 ILE459054:ILE459073 IVA459054:IVA459073 JEW459054:JEW459073 JOS459054:JOS459073 JYO459054:JYO459073 KIK459054:KIK459073 KSG459054:KSG459073 LCC459054:LCC459073 LLY459054:LLY459073 LVU459054:LVU459073 MFQ459054:MFQ459073 MPM459054:MPM459073 MZI459054:MZI459073 NJE459054:NJE459073 NTA459054:NTA459073 OCW459054:OCW459073 OMS459054:OMS459073 OWO459054:OWO459073 PGK459054:PGK459073 PQG459054:PQG459073 QAC459054:QAC459073 QJY459054:QJY459073 QTU459054:QTU459073 RDQ459054:RDQ459073 RNM459054:RNM459073 RXI459054:RXI459073 SHE459054:SHE459073 SRA459054:SRA459073 TAW459054:TAW459073 TKS459054:TKS459073 TUO459054:TUO459073 UEK459054:UEK459073 UOG459054:UOG459073 UYC459054:UYC459073 VHY459054:VHY459073 VRU459054:VRU459073 WBQ459054:WBQ459073 WLM459054:WLM459073 WVI459054:WVI459073 K524590:K524609 IW524590:IW524609 SS524590:SS524609 ACO524590:ACO524609 AMK524590:AMK524609 AWG524590:AWG524609 BGC524590:BGC524609 BPY524590:BPY524609 BZU524590:BZU524609 CJQ524590:CJQ524609 CTM524590:CTM524609 DDI524590:DDI524609 DNE524590:DNE524609 DXA524590:DXA524609 EGW524590:EGW524609 EQS524590:EQS524609 FAO524590:FAO524609 FKK524590:FKK524609 FUG524590:FUG524609 GEC524590:GEC524609 GNY524590:GNY524609 GXU524590:GXU524609 HHQ524590:HHQ524609 HRM524590:HRM524609 IBI524590:IBI524609 ILE524590:ILE524609 IVA524590:IVA524609 JEW524590:JEW524609 JOS524590:JOS524609 JYO524590:JYO524609 KIK524590:KIK524609 KSG524590:KSG524609 LCC524590:LCC524609 LLY524590:LLY524609 LVU524590:LVU524609 MFQ524590:MFQ524609 MPM524590:MPM524609 MZI524590:MZI524609 NJE524590:NJE524609 NTA524590:NTA524609 OCW524590:OCW524609 OMS524590:OMS524609 OWO524590:OWO524609 PGK524590:PGK524609 PQG524590:PQG524609 QAC524590:QAC524609 QJY524590:QJY524609 QTU524590:QTU524609 RDQ524590:RDQ524609 RNM524590:RNM524609 RXI524590:RXI524609 SHE524590:SHE524609 SRA524590:SRA524609 TAW524590:TAW524609 TKS524590:TKS524609 TUO524590:TUO524609 UEK524590:UEK524609 UOG524590:UOG524609 UYC524590:UYC524609 VHY524590:VHY524609 VRU524590:VRU524609 WBQ524590:WBQ524609 WLM524590:WLM524609 WVI524590:WVI524609 K590126:K590145 IW590126:IW590145 SS590126:SS590145 ACO590126:ACO590145 AMK590126:AMK590145 AWG590126:AWG590145 BGC590126:BGC590145 BPY590126:BPY590145 BZU590126:BZU590145 CJQ590126:CJQ590145 CTM590126:CTM590145 DDI590126:DDI590145 DNE590126:DNE590145 DXA590126:DXA590145 EGW590126:EGW590145 EQS590126:EQS590145 FAO590126:FAO590145 FKK590126:FKK590145 FUG590126:FUG590145 GEC590126:GEC590145 GNY590126:GNY590145 GXU590126:GXU590145 HHQ590126:HHQ590145 HRM590126:HRM590145 IBI590126:IBI590145 ILE590126:ILE590145 IVA590126:IVA590145 JEW590126:JEW590145 JOS590126:JOS590145 JYO590126:JYO590145 KIK590126:KIK590145 KSG590126:KSG590145 LCC590126:LCC590145 LLY590126:LLY590145 LVU590126:LVU590145 MFQ590126:MFQ590145 MPM590126:MPM590145 MZI590126:MZI590145 NJE590126:NJE590145 NTA590126:NTA590145 OCW590126:OCW590145 OMS590126:OMS590145 OWO590126:OWO590145 PGK590126:PGK590145 PQG590126:PQG590145 QAC590126:QAC590145 QJY590126:QJY590145 QTU590126:QTU590145 RDQ590126:RDQ590145 RNM590126:RNM590145 RXI590126:RXI590145 SHE590126:SHE590145 SRA590126:SRA590145 TAW590126:TAW590145 TKS590126:TKS590145 TUO590126:TUO590145 UEK590126:UEK590145 UOG590126:UOG590145 UYC590126:UYC590145 VHY590126:VHY590145 VRU590126:VRU590145 WBQ590126:WBQ590145 WLM590126:WLM590145 WVI590126:WVI590145 K655662:K655681 IW655662:IW655681 SS655662:SS655681 ACO655662:ACO655681 AMK655662:AMK655681 AWG655662:AWG655681 BGC655662:BGC655681 BPY655662:BPY655681 BZU655662:BZU655681 CJQ655662:CJQ655681 CTM655662:CTM655681 DDI655662:DDI655681 DNE655662:DNE655681 DXA655662:DXA655681 EGW655662:EGW655681 EQS655662:EQS655681 FAO655662:FAO655681 FKK655662:FKK655681 FUG655662:FUG655681 GEC655662:GEC655681 GNY655662:GNY655681 GXU655662:GXU655681 HHQ655662:HHQ655681 HRM655662:HRM655681 IBI655662:IBI655681 ILE655662:ILE655681 IVA655662:IVA655681 JEW655662:JEW655681 JOS655662:JOS655681 JYO655662:JYO655681 KIK655662:KIK655681 KSG655662:KSG655681 LCC655662:LCC655681 LLY655662:LLY655681 LVU655662:LVU655681 MFQ655662:MFQ655681 MPM655662:MPM655681 MZI655662:MZI655681 NJE655662:NJE655681 NTA655662:NTA655681 OCW655662:OCW655681 OMS655662:OMS655681 OWO655662:OWO655681 PGK655662:PGK655681 PQG655662:PQG655681 QAC655662:QAC655681 QJY655662:QJY655681 QTU655662:QTU655681 RDQ655662:RDQ655681 RNM655662:RNM655681 RXI655662:RXI655681 SHE655662:SHE655681 SRA655662:SRA655681 TAW655662:TAW655681 TKS655662:TKS655681 TUO655662:TUO655681 UEK655662:UEK655681 UOG655662:UOG655681 UYC655662:UYC655681 VHY655662:VHY655681 VRU655662:VRU655681 WBQ655662:WBQ655681 WLM655662:WLM655681 WVI655662:WVI655681 K721198:K721217 IW721198:IW721217 SS721198:SS721217 ACO721198:ACO721217 AMK721198:AMK721217 AWG721198:AWG721217 BGC721198:BGC721217 BPY721198:BPY721217 BZU721198:BZU721217 CJQ721198:CJQ721217 CTM721198:CTM721217 DDI721198:DDI721217 DNE721198:DNE721217 DXA721198:DXA721217 EGW721198:EGW721217 EQS721198:EQS721217 FAO721198:FAO721217 FKK721198:FKK721217 FUG721198:FUG721217 GEC721198:GEC721217 GNY721198:GNY721217 GXU721198:GXU721217 HHQ721198:HHQ721217 HRM721198:HRM721217 IBI721198:IBI721217 ILE721198:ILE721217 IVA721198:IVA721217 JEW721198:JEW721217 JOS721198:JOS721217 JYO721198:JYO721217 KIK721198:KIK721217 KSG721198:KSG721217 LCC721198:LCC721217 LLY721198:LLY721217 LVU721198:LVU721217 MFQ721198:MFQ721217 MPM721198:MPM721217 MZI721198:MZI721217 NJE721198:NJE721217 NTA721198:NTA721217 OCW721198:OCW721217 OMS721198:OMS721217 OWO721198:OWO721217 PGK721198:PGK721217 PQG721198:PQG721217 QAC721198:QAC721217 QJY721198:QJY721217 QTU721198:QTU721217 RDQ721198:RDQ721217 RNM721198:RNM721217 RXI721198:RXI721217 SHE721198:SHE721217 SRA721198:SRA721217 TAW721198:TAW721217 TKS721198:TKS721217 TUO721198:TUO721217 UEK721198:UEK721217 UOG721198:UOG721217 UYC721198:UYC721217 VHY721198:VHY721217 VRU721198:VRU721217 WBQ721198:WBQ721217 WLM721198:WLM721217 WVI721198:WVI721217 K786734:K786753 IW786734:IW786753 SS786734:SS786753 ACO786734:ACO786753 AMK786734:AMK786753 AWG786734:AWG786753 BGC786734:BGC786753 BPY786734:BPY786753 BZU786734:BZU786753 CJQ786734:CJQ786753 CTM786734:CTM786753 DDI786734:DDI786753 DNE786734:DNE786753 DXA786734:DXA786753 EGW786734:EGW786753 EQS786734:EQS786753 FAO786734:FAO786753 FKK786734:FKK786753 FUG786734:FUG786753 GEC786734:GEC786753 GNY786734:GNY786753 GXU786734:GXU786753 HHQ786734:HHQ786753 HRM786734:HRM786753 IBI786734:IBI786753 ILE786734:ILE786753 IVA786734:IVA786753 JEW786734:JEW786753 JOS786734:JOS786753 JYO786734:JYO786753 KIK786734:KIK786753 KSG786734:KSG786753 LCC786734:LCC786753 LLY786734:LLY786753 LVU786734:LVU786753 MFQ786734:MFQ786753 MPM786734:MPM786753 MZI786734:MZI786753 NJE786734:NJE786753 NTA786734:NTA786753 OCW786734:OCW786753 OMS786734:OMS786753 OWO786734:OWO786753 PGK786734:PGK786753 PQG786734:PQG786753 QAC786734:QAC786753 QJY786734:QJY786753 QTU786734:QTU786753 RDQ786734:RDQ786753 RNM786734:RNM786753 RXI786734:RXI786753 SHE786734:SHE786753 SRA786734:SRA786753 TAW786734:TAW786753 TKS786734:TKS786753 TUO786734:TUO786753 UEK786734:UEK786753 UOG786734:UOG786753 UYC786734:UYC786753 VHY786734:VHY786753 VRU786734:VRU786753 WBQ786734:WBQ786753 WLM786734:WLM786753 WVI786734:WVI786753 K852270:K852289 IW852270:IW852289 SS852270:SS852289 ACO852270:ACO852289 AMK852270:AMK852289 AWG852270:AWG852289 BGC852270:BGC852289 BPY852270:BPY852289 BZU852270:BZU852289 CJQ852270:CJQ852289 CTM852270:CTM852289 DDI852270:DDI852289 DNE852270:DNE852289 DXA852270:DXA852289 EGW852270:EGW852289 EQS852270:EQS852289 FAO852270:FAO852289 FKK852270:FKK852289 FUG852270:FUG852289 GEC852270:GEC852289 GNY852270:GNY852289 GXU852270:GXU852289 HHQ852270:HHQ852289 HRM852270:HRM852289 IBI852270:IBI852289 ILE852270:ILE852289 IVA852270:IVA852289 JEW852270:JEW852289 JOS852270:JOS852289 JYO852270:JYO852289 KIK852270:KIK852289 KSG852270:KSG852289 LCC852270:LCC852289 LLY852270:LLY852289 LVU852270:LVU852289 MFQ852270:MFQ852289 MPM852270:MPM852289 MZI852270:MZI852289 NJE852270:NJE852289 NTA852270:NTA852289 OCW852270:OCW852289 OMS852270:OMS852289 OWO852270:OWO852289 PGK852270:PGK852289 PQG852270:PQG852289 QAC852270:QAC852289 QJY852270:QJY852289 QTU852270:QTU852289 RDQ852270:RDQ852289 RNM852270:RNM852289 RXI852270:RXI852289 SHE852270:SHE852289 SRA852270:SRA852289 TAW852270:TAW852289 TKS852270:TKS852289 TUO852270:TUO852289 UEK852270:UEK852289 UOG852270:UOG852289 UYC852270:UYC852289 VHY852270:VHY852289 VRU852270:VRU852289 WBQ852270:WBQ852289 WLM852270:WLM852289 WVI852270:WVI852289 K917806:K917825 IW917806:IW917825 SS917806:SS917825 ACO917806:ACO917825 AMK917806:AMK917825 AWG917806:AWG917825 BGC917806:BGC917825 BPY917806:BPY917825 BZU917806:BZU917825 CJQ917806:CJQ917825 CTM917806:CTM917825 DDI917806:DDI917825 DNE917806:DNE917825 DXA917806:DXA917825 EGW917806:EGW917825 EQS917806:EQS917825 FAO917806:FAO917825 FKK917806:FKK917825 FUG917806:FUG917825 GEC917806:GEC917825 GNY917806:GNY917825 GXU917806:GXU917825 HHQ917806:HHQ917825 HRM917806:HRM917825 IBI917806:IBI917825 ILE917806:ILE917825 IVA917806:IVA917825 JEW917806:JEW917825 JOS917806:JOS917825 JYO917806:JYO917825 KIK917806:KIK917825 KSG917806:KSG917825 LCC917806:LCC917825 LLY917806:LLY917825 LVU917806:LVU917825 MFQ917806:MFQ917825 MPM917806:MPM917825 MZI917806:MZI917825 NJE917806:NJE917825 NTA917806:NTA917825 OCW917806:OCW917825 OMS917806:OMS917825 OWO917806:OWO917825 PGK917806:PGK917825 PQG917806:PQG917825 QAC917806:QAC917825 QJY917806:QJY917825 QTU917806:QTU917825 RDQ917806:RDQ917825 RNM917806:RNM917825 RXI917806:RXI917825 SHE917806:SHE917825 SRA917806:SRA917825 TAW917806:TAW917825 TKS917806:TKS917825 TUO917806:TUO917825 UEK917806:UEK917825 UOG917806:UOG917825 UYC917806:UYC917825 VHY917806:VHY917825 VRU917806:VRU917825 WBQ917806:WBQ917825 WLM917806:WLM917825 WVI917806:WVI917825 K983342:K983361 IW983342:IW983361 SS983342:SS983361 ACO983342:ACO983361 AMK983342:AMK983361 AWG983342:AWG983361 BGC983342:BGC983361 BPY983342:BPY983361 BZU983342:BZU983361 CJQ983342:CJQ983361 CTM983342:CTM983361 DDI983342:DDI983361 DNE983342:DNE983361 DXA983342:DXA983361 EGW983342:EGW983361 EQS983342:EQS983361 FAO983342:FAO983361 FKK983342:FKK983361 FUG983342:FUG983361 GEC983342:GEC983361 GNY983342:GNY983361 GXU983342:GXU983361 HHQ983342:HHQ983361 HRM983342:HRM983361 IBI983342:IBI983361 ILE983342:ILE983361 IVA983342:IVA983361 JEW983342:JEW983361 JOS983342:JOS983361 JYO983342:JYO983361 KIK983342:KIK983361 KSG983342:KSG983361 LCC983342:LCC983361 LLY983342:LLY983361 LVU983342:LVU983361 MFQ983342:MFQ983361 MPM983342:MPM983361 MZI983342:MZI983361 NJE983342:NJE983361 NTA983342:NTA983361 OCW983342:OCW983361 OMS983342:OMS983361 OWO983342:OWO983361 PGK983342:PGK983361 PQG983342:PQG983361 QAC983342:QAC983361 QJY983342:QJY983361 QTU983342:QTU983361 RDQ983342:RDQ983361 RNM983342:RNM983361 RXI983342:RXI983361 SHE983342:SHE983361 SRA983342:SRA983361 TAW983342:TAW983361 TKS983342:TKS983361 TUO983342:TUO983361 UEK983342:UEK983361 UOG983342:UOG983361 UYC983342:UYC983361 VHY983342:VHY983361 VRU983342:VRU983361 WBQ983342:WBQ983361 WLM983342:WLM983361 WVI983342:WVI983361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SS35:SS327 ACO35:ACO327 AMK35:AMK327 AWG35:AWG327 BGC35:BGC327 BPY35:BPY327 BZU35:BZU327 CJQ35:CJQ327 CTM35:CTM327 DDI35:DDI327 DNE35:DNE327 DXA35:DXA327 EGW35:EGW327 EQS35:EQS327 FAO35:FAO327 FKK35:FKK327 FUG35:FUG327 GEC35:GEC327 GNY35:GNY327 GXU35:GXU327 HHQ35:HHQ327 HRM35:HRM327 IBI35:IBI327 ILE35:ILE327 IVA35:IVA327 JEW35:JEW327 JOS35:JOS327 JYO35:JYO327 KIK35:KIK327 KSG35:KSG327 LCC35:LCC327 LLY35:LLY327 LVU35:LVU327 MFQ35:MFQ327 MPM35:MPM327 MZI35:MZI327 NJE35:NJE327 NTA35:NTA327 OCW35:OCW327 OMS35:OMS327 OWO35:OWO327 PGK35:PGK327 PQG35:PQG327 QAC35:QAC327 QJY35:QJY327 QTU35:QTU327 RDQ35:RDQ327 RNM35:RNM327 RXI35:RXI327 SHE35:SHE327 SRA35:SRA327 TAW35:TAW327 TKS35:TKS327 TUO35:TUO327 UEK35:UEK327 UOG35:UOG327 UYC35:UYC327 VHY35:VHY327 VRU35:VRU327 WBQ35:WBQ327 WLM35:WLM327 WVI35:WVI327 IW35:IW327 K14:K346" xr:uid="{12FCD48F-7D29-46CE-A9DE-B4EE8A2A55CD}">
      <formula1>"GJ, GJ/day"</formula1>
    </dataValidation>
    <dataValidation type="list" allowBlank="1" showInputMessage="1" showErrorMessage="1" sqref="P65838:P65857 JB65838:JB65857 SX65838:SX65857 ACT65838:ACT65857 AMP65838:AMP65857 AWL65838:AWL65857 BGH65838:BGH65857 BQD65838:BQD65857 BZZ65838:BZZ65857 CJV65838:CJV65857 CTR65838:CTR65857 DDN65838:DDN65857 DNJ65838:DNJ65857 DXF65838:DXF65857 EHB65838:EHB65857 EQX65838:EQX65857 FAT65838:FAT65857 FKP65838:FKP65857 FUL65838:FUL65857 GEH65838:GEH65857 GOD65838:GOD65857 GXZ65838:GXZ65857 HHV65838:HHV65857 HRR65838:HRR65857 IBN65838:IBN65857 ILJ65838:ILJ65857 IVF65838:IVF65857 JFB65838:JFB65857 JOX65838:JOX65857 JYT65838:JYT65857 KIP65838:KIP65857 KSL65838:KSL65857 LCH65838:LCH65857 LMD65838:LMD65857 LVZ65838:LVZ65857 MFV65838:MFV65857 MPR65838:MPR65857 MZN65838:MZN65857 NJJ65838:NJJ65857 NTF65838:NTF65857 ODB65838:ODB65857 OMX65838:OMX65857 OWT65838:OWT65857 PGP65838:PGP65857 PQL65838:PQL65857 QAH65838:QAH65857 QKD65838:QKD65857 QTZ65838:QTZ65857 RDV65838:RDV65857 RNR65838:RNR65857 RXN65838:RXN65857 SHJ65838:SHJ65857 SRF65838:SRF65857 TBB65838:TBB65857 TKX65838:TKX65857 TUT65838:TUT65857 UEP65838:UEP65857 UOL65838:UOL65857 UYH65838:UYH65857 VID65838:VID65857 VRZ65838:VRZ65857 WBV65838:WBV65857 WLR65838:WLR65857 WVN65838:WVN65857 P131374:P131393 JB131374:JB131393 SX131374:SX131393 ACT131374:ACT131393 AMP131374:AMP131393 AWL131374:AWL131393 BGH131374:BGH131393 BQD131374:BQD131393 BZZ131374:BZZ131393 CJV131374:CJV131393 CTR131374:CTR131393 DDN131374:DDN131393 DNJ131374:DNJ131393 DXF131374:DXF131393 EHB131374:EHB131393 EQX131374:EQX131393 FAT131374:FAT131393 FKP131374:FKP131393 FUL131374:FUL131393 GEH131374:GEH131393 GOD131374:GOD131393 GXZ131374:GXZ131393 HHV131374:HHV131393 HRR131374:HRR131393 IBN131374:IBN131393 ILJ131374:ILJ131393 IVF131374:IVF131393 JFB131374:JFB131393 JOX131374:JOX131393 JYT131374:JYT131393 KIP131374:KIP131393 KSL131374:KSL131393 LCH131374:LCH131393 LMD131374:LMD131393 LVZ131374:LVZ131393 MFV131374:MFV131393 MPR131374:MPR131393 MZN131374:MZN131393 NJJ131374:NJJ131393 NTF131374:NTF131393 ODB131374:ODB131393 OMX131374:OMX131393 OWT131374:OWT131393 PGP131374:PGP131393 PQL131374:PQL131393 QAH131374:QAH131393 QKD131374:QKD131393 QTZ131374:QTZ131393 RDV131374:RDV131393 RNR131374:RNR131393 RXN131374:RXN131393 SHJ131374:SHJ131393 SRF131374:SRF131393 TBB131374:TBB131393 TKX131374:TKX131393 TUT131374:TUT131393 UEP131374:UEP131393 UOL131374:UOL131393 UYH131374:UYH131393 VID131374:VID131393 VRZ131374:VRZ131393 WBV131374:WBV131393 WLR131374:WLR131393 WVN131374:WVN131393 P196910:P196929 JB196910:JB196929 SX196910:SX196929 ACT196910:ACT196929 AMP196910:AMP196929 AWL196910:AWL196929 BGH196910:BGH196929 BQD196910:BQD196929 BZZ196910:BZZ196929 CJV196910:CJV196929 CTR196910:CTR196929 DDN196910:DDN196929 DNJ196910:DNJ196929 DXF196910:DXF196929 EHB196910:EHB196929 EQX196910:EQX196929 FAT196910:FAT196929 FKP196910:FKP196929 FUL196910:FUL196929 GEH196910:GEH196929 GOD196910:GOD196929 GXZ196910:GXZ196929 HHV196910:HHV196929 HRR196910:HRR196929 IBN196910:IBN196929 ILJ196910:ILJ196929 IVF196910:IVF196929 JFB196910:JFB196929 JOX196910:JOX196929 JYT196910:JYT196929 KIP196910:KIP196929 KSL196910:KSL196929 LCH196910:LCH196929 LMD196910:LMD196929 LVZ196910:LVZ196929 MFV196910:MFV196929 MPR196910:MPR196929 MZN196910:MZN196929 NJJ196910:NJJ196929 NTF196910:NTF196929 ODB196910:ODB196929 OMX196910:OMX196929 OWT196910:OWT196929 PGP196910:PGP196929 PQL196910:PQL196929 QAH196910:QAH196929 QKD196910:QKD196929 QTZ196910:QTZ196929 RDV196910:RDV196929 RNR196910:RNR196929 RXN196910:RXN196929 SHJ196910:SHJ196929 SRF196910:SRF196929 TBB196910:TBB196929 TKX196910:TKX196929 TUT196910:TUT196929 UEP196910:UEP196929 UOL196910:UOL196929 UYH196910:UYH196929 VID196910:VID196929 VRZ196910:VRZ196929 WBV196910:WBV196929 WLR196910:WLR196929 WVN196910:WVN196929 P262446:P262465 JB262446:JB262465 SX262446:SX262465 ACT262446:ACT262465 AMP262446:AMP262465 AWL262446:AWL262465 BGH262446:BGH262465 BQD262446:BQD262465 BZZ262446:BZZ262465 CJV262446:CJV262465 CTR262446:CTR262465 DDN262446:DDN262465 DNJ262446:DNJ262465 DXF262446:DXF262465 EHB262446:EHB262465 EQX262446:EQX262465 FAT262446:FAT262465 FKP262446:FKP262465 FUL262446:FUL262465 GEH262446:GEH262465 GOD262446:GOD262465 GXZ262446:GXZ262465 HHV262446:HHV262465 HRR262446:HRR262465 IBN262446:IBN262465 ILJ262446:ILJ262465 IVF262446:IVF262465 JFB262446:JFB262465 JOX262446:JOX262465 JYT262446:JYT262465 KIP262446:KIP262465 KSL262446:KSL262465 LCH262446:LCH262465 LMD262446:LMD262465 LVZ262446:LVZ262465 MFV262446:MFV262465 MPR262446:MPR262465 MZN262446:MZN262465 NJJ262446:NJJ262465 NTF262446:NTF262465 ODB262446:ODB262465 OMX262446:OMX262465 OWT262446:OWT262465 PGP262446:PGP262465 PQL262446:PQL262465 QAH262446:QAH262465 QKD262446:QKD262465 QTZ262446:QTZ262465 RDV262446:RDV262465 RNR262446:RNR262465 RXN262446:RXN262465 SHJ262446:SHJ262465 SRF262446:SRF262465 TBB262446:TBB262465 TKX262446:TKX262465 TUT262446:TUT262465 UEP262446:UEP262465 UOL262446:UOL262465 UYH262446:UYH262465 VID262446:VID262465 VRZ262446:VRZ262465 WBV262446:WBV262465 WLR262446:WLR262465 WVN262446:WVN262465 P327982:P328001 JB327982:JB328001 SX327982:SX328001 ACT327982:ACT328001 AMP327982:AMP328001 AWL327982:AWL328001 BGH327982:BGH328001 BQD327982:BQD328001 BZZ327982:BZZ328001 CJV327982:CJV328001 CTR327982:CTR328001 DDN327982:DDN328001 DNJ327982:DNJ328001 DXF327982:DXF328001 EHB327982:EHB328001 EQX327982:EQX328001 FAT327982:FAT328001 FKP327982:FKP328001 FUL327982:FUL328001 GEH327982:GEH328001 GOD327982:GOD328001 GXZ327982:GXZ328001 HHV327982:HHV328001 HRR327982:HRR328001 IBN327982:IBN328001 ILJ327982:ILJ328001 IVF327982:IVF328001 JFB327982:JFB328001 JOX327982:JOX328001 JYT327982:JYT328001 KIP327982:KIP328001 KSL327982:KSL328001 LCH327982:LCH328001 LMD327982:LMD328001 LVZ327982:LVZ328001 MFV327982:MFV328001 MPR327982:MPR328001 MZN327982:MZN328001 NJJ327982:NJJ328001 NTF327982:NTF328001 ODB327982:ODB328001 OMX327982:OMX328001 OWT327982:OWT328001 PGP327982:PGP328001 PQL327982:PQL328001 QAH327982:QAH328001 QKD327982:QKD328001 QTZ327982:QTZ328001 RDV327982:RDV328001 RNR327982:RNR328001 RXN327982:RXN328001 SHJ327982:SHJ328001 SRF327982:SRF328001 TBB327982:TBB328001 TKX327982:TKX328001 TUT327982:TUT328001 UEP327982:UEP328001 UOL327982:UOL328001 UYH327982:UYH328001 VID327982:VID328001 VRZ327982:VRZ328001 WBV327982:WBV328001 WLR327982:WLR328001 WVN327982:WVN328001 P393518:P393537 JB393518:JB393537 SX393518:SX393537 ACT393518:ACT393537 AMP393518:AMP393537 AWL393518:AWL393537 BGH393518:BGH393537 BQD393518:BQD393537 BZZ393518:BZZ393537 CJV393518:CJV393537 CTR393518:CTR393537 DDN393518:DDN393537 DNJ393518:DNJ393537 DXF393518:DXF393537 EHB393518:EHB393537 EQX393518:EQX393537 FAT393518:FAT393537 FKP393518:FKP393537 FUL393518:FUL393537 GEH393518:GEH393537 GOD393518:GOD393537 GXZ393518:GXZ393537 HHV393518:HHV393537 HRR393518:HRR393537 IBN393518:IBN393537 ILJ393518:ILJ393537 IVF393518:IVF393537 JFB393518:JFB393537 JOX393518:JOX393537 JYT393518:JYT393537 KIP393518:KIP393537 KSL393518:KSL393537 LCH393518:LCH393537 LMD393518:LMD393537 LVZ393518:LVZ393537 MFV393518:MFV393537 MPR393518:MPR393537 MZN393518:MZN393537 NJJ393518:NJJ393537 NTF393518:NTF393537 ODB393518:ODB393537 OMX393518:OMX393537 OWT393518:OWT393537 PGP393518:PGP393537 PQL393518:PQL393537 QAH393518:QAH393537 QKD393518:QKD393537 QTZ393518:QTZ393537 RDV393518:RDV393537 RNR393518:RNR393537 RXN393518:RXN393537 SHJ393518:SHJ393537 SRF393518:SRF393537 TBB393518:TBB393537 TKX393518:TKX393537 TUT393518:TUT393537 UEP393518:UEP393537 UOL393518:UOL393537 UYH393518:UYH393537 VID393518:VID393537 VRZ393518:VRZ393537 WBV393518:WBV393537 WLR393518:WLR393537 WVN393518:WVN393537 P459054:P459073 JB459054:JB459073 SX459054:SX459073 ACT459054:ACT459073 AMP459054:AMP459073 AWL459054:AWL459073 BGH459054:BGH459073 BQD459054:BQD459073 BZZ459054:BZZ459073 CJV459054:CJV459073 CTR459054:CTR459073 DDN459054:DDN459073 DNJ459054:DNJ459073 DXF459054:DXF459073 EHB459054:EHB459073 EQX459054:EQX459073 FAT459054:FAT459073 FKP459054:FKP459073 FUL459054:FUL459073 GEH459054:GEH459073 GOD459054:GOD459073 GXZ459054:GXZ459073 HHV459054:HHV459073 HRR459054:HRR459073 IBN459054:IBN459073 ILJ459054:ILJ459073 IVF459054:IVF459073 JFB459054:JFB459073 JOX459054:JOX459073 JYT459054:JYT459073 KIP459054:KIP459073 KSL459054:KSL459073 LCH459054:LCH459073 LMD459054:LMD459073 LVZ459054:LVZ459073 MFV459054:MFV459073 MPR459054:MPR459073 MZN459054:MZN459073 NJJ459054:NJJ459073 NTF459054:NTF459073 ODB459054:ODB459073 OMX459054:OMX459073 OWT459054:OWT459073 PGP459054:PGP459073 PQL459054:PQL459073 QAH459054:QAH459073 QKD459054:QKD459073 QTZ459054:QTZ459073 RDV459054:RDV459073 RNR459054:RNR459073 RXN459054:RXN459073 SHJ459054:SHJ459073 SRF459054:SRF459073 TBB459054:TBB459073 TKX459054:TKX459073 TUT459054:TUT459073 UEP459054:UEP459073 UOL459054:UOL459073 UYH459054:UYH459073 VID459054:VID459073 VRZ459054:VRZ459073 WBV459054:WBV459073 WLR459054:WLR459073 WVN459054:WVN459073 P524590:P524609 JB524590:JB524609 SX524590:SX524609 ACT524590:ACT524609 AMP524590:AMP524609 AWL524590:AWL524609 BGH524590:BGH524609 BQD524590:BQD524609 BZZ524590:BZZ524609 CJV524590:CJV524609 CTR524590:CTR524609 DDN524590:DDN524609 DNJ524590:DNJ524609 DXF524590:DXF524609 EHB524590:EHB524609 EQX524590:EQX524609 FAT524590:FAT524609 FKP524590:FKP524609 FUL524590:FUL524609 GEH524590:GEH524609 GOD524590:GOD524609 GXZ524590:GXZ524609 HHV524590:HHV524609 HRR524590:HRR524609 IBN524590:IBN524609 ILJ524590:ILJ524609 IVF524590:IVF524609 JFB524590:JFB524609 JOX524590:JOX524609 JYT524590:JYT524609 KIP524590:KIP524609 KSL524590:KSL524609 LCH524590:LCH524609 LMD524590:LMD524609 LVZ524590:LVZ524609 MFV524590:MFV524609 MPR524590:MPR524609 MZN524590:MZN524609 NJJ524590:NJJ524609 NTF524590:NTF524609 ODB524590:ODB524609 OMX524590:OMX524609 OWT524590:OWT524609 PGP524590:PGP524609 PQL524590:PQL524609 QAH524590:QAH524609 QKD524590:QKD524609 QTZ524590:QTZ524609 RDV524590:RDV524609 RNR524590:RNR524609 RXN524590:RXN524609 SHJ524590:SHJ524609 SRF524590:SRF524609 TBB524590:TBB524609 TKX524590:TKX524609 TUT524590:TUT524609 UEP524590:UEP524609 UOL524590:UOL524609 UYH524590:UYH524609 VID524590:VID524609 VRZ524590:VRZ524609 WBV524590:WBV524609 WLR524590:WLR524609 WVN524590:WVN524609 P590126:P590145 JB590126:JB590145 SX590126:SX590145 ACT590126:ACT590145 AMP590126:AMP590145 AWL590126:AWL590145 BGH590126:BGH590145 BQD590126:BQD590145 BZZ590126:BZZ590145 CJV590126:CJV590145 CTR590126:CTR590145 DDN590126:DDN590145 DNJ590126:DNJ590145 DXF590126:DXF590145 EHB590126:EHB590145 EQX590126:EQX590145 FAT590126:FAT590145 FKP590126:FKP590145 FUL590126:FUL590145 GEH590126:GEH590145 GOD590126:GOD590145 GXZ590126:GXZ590145 HHV590126:HHV590145 HRR590126:HRR590145 IBN590126:IBN590145 ILJ590126:ILJ590145 IVF590126:IVF590145 JFB590126:JFB590145 JOX590126:JOX590145 JYT590126:JYT590145 KIP590126:KIP590145 KSL590126:KSL590145 LCH590126:LCH590145 LMD590126:LMD590145 LVZ590126:LVZ590145 MFV590126:MFV590145 MPR590126:MPR590145 MZN590126:MZN590145 NJJ590126:NJJ590145 NTF590126:NTF590145 ODB590126:ODB590145 OMX590126:OMX590145 OWT590126:OWT590145 PGP590126:PGP590145 PQL590126:PQL590145 QAH590126:QAH590145 QKD590126:QKD590145 QTZ590126:QTZ590145 RDV590126:RDV590145 RNR590126:RNR590145 RXN590126:RXN590145 SHJ590126:SHJ590145 SRF590126:SRF590145 TBB590126:TBB590145 TKX590126:TKX590145 TUT590126:TUT590145 UEP590126:UEP590145 UOL590126:UOL590145 UYH590126:UYH590145 VID590126:VID590145 VRZ590126:VRZ590145 WBV590126:WBV590145 WLR590126:WLR590145 WVN590126:WVN590145 P655662:P655681 JB655662:JB655681 SX655662:SX655681 ACT655662:ACT655681 AMP655662:AMP655681 AWL655662:AWL655681 BGH655662:BGH655681 BQD655662:BQD655681 BZZ655662:BZZ655681 CJV655662:CJV655681 CTR655662:CTR655681 DDN655662:DDN655681 DNJ655662:DNJ655681 DXF655662:DXF655681 EHB655662:EHB655681 EQX655662:EQX655681 FAT655662:FAT655681 FKP655662:FKP655681 FUL655662:FUL655681 GEH655662:GEH655681 GOD655662:GOD655681 GXZ655662:GXZ655681 HHV655662:HHV655681 HRR655662:HRR655681 IBN655662:IBN655681 ILJ655662:ILJ655681 IVF655662:IVF655681 JFB655662:JFB655681 JOX655662:JOX655681 JYT655662:JYT655681 KIP655662:KIP655681 KSL655662:KSL655681 LCH655662:LCH655681 LMD655662:LMD655681 LVZ655662:LVZ655681 MFV655662:MFV655681 MPR655662:MPR655681 MZN655662:MZN655681 NJJ655662:NJJ655681 NTF655662:NTF655681 ODB655662:ODB655681 OMX655662:OMX655681 OWT655662:OWT655681 PGP655662:PGP655681 PQL655662:PQL655681 QAH655662:QAH655681 QKD655662:QKD655681 QTZ655662:QTZ655681 RDV655662:RDV655681 RNR655662:RNR655681 RXN655662:RXN655681 SHJ655662:SHJ655681 SRF655662:SRF655681 TBB655662:TBB655681 TKX655662:TKX655681 TUT655662:TUT655681 UEP655662:UEP655681 UOL655662:UOL655681 UYH655662:UYH655681 VID655662:VID655681 VRZ655662:VRZ655681 WBV655662:WBV655681 WLR655662:WLR655681 WVN655662:WVN655681 P721198:P721217 JB721198:JB721217 SX721198:SX721217 ACT721198:ACT721217 AMP721198:AMP721217 AWL721198:AWL721217 BGH721198:BGH721217 BQD721198:BQD721217 BZZ721198:BZZ721217 CJV721198:CJV721217 CTR721198:CTR721217 DDN721198:DDN721217 DNJ721198:DNJ721217 DXF721198:DXF721217 EHB721198:EHB721217 EQX721198:EQX721217 FAT721198:FAT721217 FKP721198:FKP721217 FUL721198:FUL721217 GEH721198:GEH721217 GOD721198:GOD721217 GXZ721198:GXZ721217 HHV721198:HHV721217 HRR721198:HRR721217 IBN721198:IBN721217 ILJ721198:ILJ721217 IVF721198:IVF721217 JFB721198:JFB721217 JOX721198:JOX721217 JYT721198:JYT721217 KIP721198:KIP721217 KSL721198:KSL721217 LCH721198:LCH721217 LMD721198:LMD721217 LVZ721198:LVZ721217 MFV721198:MFV721217 MPR721198:MPR721217 MZN721198:MZN721217 NJJ721198:NJJ721217 NTF721198:NTF721217 ODB721198:ODB721217 OMX721198:OMX721217 OWT721198:OWT721217 PGP721198:PGP721217 PQL721198:PQL721217 QAH721198:QAH721217 QKD721198:QKD721217 QTZ721198:QTZ721217 RDV721198:RDV721217 RNR721198:RNR721217 RXN721198:RXN721217 SHJ721198:SHJ721217 SRF721198:SRF721217 TBB721198:TBB721217 TKX721198:TKX721217 TUT721198:TUT721217 UEP721198:UEP721217 UOL721198:UOL721217 UYH721198:UYH721217 VID721198:VID721217 VRZ721198:VRZ721217 WBV721198:WBV721217 WLR721198:WLR721217 WVN721198:WVN721217 P786734:P786753 JB786734:JB786753 SX786734:SX786753 ACT786734:ACT786753 AMP786734:AMP786753 AWL786734:AWL786753 BGH786734:BGH786753 BQD786734:BQD786753 BZZ786734:BZZ786753 CJV786734:CJV786753 CTR786734:CTR786753 DDN786734:DDN786753 DNJ786734:DNJ786753 DXF786734:DXF786753 EHB786734:EHB786753 EQX786734:EQX786753 FAT786734:FAT786753 FKP786734:FKP786753 FUL786734:FUL786753 GEH786734:GEH786753 GOD786734:GOD786753 GXZ786734:GXZ786753 HHV786734:HHV786753 HRR786734:HRR786753 IBN786734:IBN786753 ILJ786734:ILJ786753 IVF786734:IVF786753 JFB786734:JFB786753 JOX786734:JOX786753 JYT786734:JYT786753 KIP786734:KIP786753 KSL786734:KSL786753 LCH786734:LCH786753 LMD786734:LMD786753 LVZ786734:LVZ786753 MFV786734:MFV786753 MPR786734:MPR786753 MZN786734:MZN786753 NJJ786734:NJJ786753 NTF786734:NTF786753 ODB786734:ODB786753 OMX786734:OMX786753 OWT786734:OWT786753 PGP786734:PGP786753 PQL786734:PQL786753 QAH786734:QAH786753 QKD786734:QKD786753 QTZ786734:QTZ786753 RDV786734:RDV786753 RNR786734:RNR786753 RXN786734:RXN786753 SHJ786734:SHJ786753 SRF786734:SRF786753 TBB786734:TBB786753 TKX786734:TKX786753 TUT786734:TUT786753 UEP786734:UEP786753 UOL786734:UOL786753 UYH786734:UYH786753 VID786734:VID786753 VRZ786734:VRZ786753 WBV786734:WBV786753 WLR786734:WLR786753 WVN786734:WVN786753 P852270:P852289 JB852270:JB852289 SX852270:SX852289 ACT852270:ACT852289 AMP852270:AMP852289 AWL852270:AWL852289 BGH852270:BGH852289 BQD852270:BQD852289 BZZ852270:BZZ852289 CJV852270:CJV852289 CTR852270:CTR852289 DDN852270:DDN852289 DNJ852270:DNJ852289 DXF852270:DXF852289 EHB852270:EHB852289 EQX852270:EQX852289 FAT852270:FAT852289 FKP852270:FKP852289 FUL852270:FUL852289 GEH852270:GEH852289 GOD852270:GOD852289 GXZ852270:GXZ852289 HHV852270:HHV852289 HRR852270:HRR852289 IBN852270:IBN852289 ILJ852270:ILJ852289 IVF852270:IVF852289 JFB852270:JFB852289 JOX852270:JOX852289 JYT852270:JYT852289 KIP852270:KIP852289 KSL852270:KSL852289 LCH852270:LCH852289 LMD852270:LMD852289 LVZ852270:LVZ852289 MFV852270:MFV852289 MPR852270:MPR852289 MZN852270:MZN852289 NJJ852270:NJJ852289 NTF852270:NTF852289 ODB852270:ODB852289 OMX852270:OMX852289 OWT852270:OWT852289 PGP852270:PGP852289 PQL852270:PQL852289 QAH852270:QAH852289 QKD852270:QKD852289 QTZ852270:QTZ852289 RDV852270:RDV852289 RNR852270:RNR852289 RXN852270:RXN852289 SHJ852270:SHJ852289 SRF852270:SRF852289 TBB852270:TBB852289 TKX852270:TKX852289 TUT852270:TUT852289 UEP852270:UEP852289 UOL852270:UOL852289 UYH852270:UYH852289 VID852270:VID852289 VRZ852270:VRZ852289 WBV852270:WBV852289 WLR852270:WLR852289 WVN852270:WVN852289 P917806:P917825 JB917806:JB917825 SX917806:SX917825 ACT917806:ACT917825 AMP917806:AMP917825 AWL917806:AWL917825 BGH917806:BGH917825 BQD917806:BQD917825 BZZ917806:BZZ917825 CJV917806:CJV917825 CTR917806:CTR917825 DDN917806:DDN917825 DNJ917806:DNJ917825 DXF917806:DXF917825 EHB917806:EHB917825 EQX917806:EQX917825 FAT917806:FAT917825 FKP917806:FKP917825 FUL917806:FUL917825 GEH917806:GEH917825 GOD917806:GOD917825 GXZ917806:GXZ917825 HHV917806:HHV917825 HRR917806:HRR917825 IBN917806:IBN917825 ILJ917806:ILJ917825 IVF917806:IVF917825 JFB917806:JFB917825 JOX917806:JOX917825 JYT917806:JYT917825 KIP917806:KIP917825 KSL917806:KSL917825 LCH917806:LCH917825 LMD917806:LMD917825 LVZ917806:LVZ917825 MFV917806:MFV917825 MPR917806:MPR917825 MZN917806:MZN917825 NJJ917806:NJJ917825 NTF917806:NTF917825 ODB917806:ODB917825 OMX917806:OMX917825 OWT917806:OWT917825 PGP917806:PGP917825 PQL917806:PQL917825 QAH917806:QAH917825 QKD917806:QKD917825 QTZ917806:QTZ917825 RDV917806:RDV917825 RNR917806:RNR917825 RXN917806:RXN917825 SHJ917806:SHJ917825 SRF917806:SRF917825 TBB917806:TBB917825 TKX917806:TKX917825 TUT917806:TUT917825 UEP917806:UEP917825 UOL917806:UOL917825 UYH917806:UYH917825 VID917806:VID917825 VRZ917806:VRZ917825 WBV917806:WBV917825 WLR917806:WLR917825 WVN917806:WVN917825 P983342:P983361 JB983342:JB983361 SX983342:SX983361 ACT983342:ACT983361 AMP983342:AMP983361 AWL983342:AWL983361 BGH983342:BGH983361 BQD983342:BQD983361 BZZ983342:BZZ983361 CJV983342:CJV983361 CTR983342:CTR983361 DDN983342:DDN983361 DNJ983342:DNJ983361 DXF983342:DXF983361 EHB983342:EHB983361 EQX983342:EQX983361 FAT983342:FAT983361 FKP983342:FKP983361 FUL983342:FUL983361 GEH983342:GEH983361 GOD983342:GOD983361 GXZ983342:GXZ983361 HHV983342:HHV983361 HRR983342:HRR983361 IBN983342:IBN983361 ILJ983342:ILJ983361 IVF983342:IVF983361 JFB983342:JFB983361 JOX983342:JOX983361 JYT983342:JYT983361 KIP983342:KIP983361 KSL983342:KSL983361 LCH983342:LCH983361 LMD983342:LMD983361 LVZ983342:LVZ983361 MFV983342:MFV983361 MPR983342:MPR983361 MZN983342:MZN983361 NJJ983342:NJJ983361 NTF983342:NTF983361 ODB983342:ODB983361 OMX983342:OMX983361 OWT983342:OWT983361 PGP983342:PGP983361 PQL983342:PQL983361 QAH983342:QAH983361 QKD983342:QKD983361 QTZ983342:QTZ983361 RDV983342:RDV983361 RNR983342:RNR983361 RXN983342:RXN983361 SHJ983342:SHJ983361 SRF983342:SRF983361 TBB983342:TBB983361 TKX983342:TKX983361 TUT983342:TUT983361 UEP983342:UEP983361 UOL983342:UOL983361 UYH983342:UYH983361 VID983342:VID983361 VRZ983342:VRZ983361 WBV983342:WBV983361 WLR983342:WLR983361 WVN983342:WVN983361 S65838:S65857 JE65838:JE65857 TA65838:TA65857 ACW65838:ACW65857 AMS65838:AMS65857 AWO65838:AWO65857 BGK65838:BGK65857 BQG65838:BQG65857 CAC65838:CAC65857 CJY65838:CJY65857 CTU65838:CTU65857 DDQ65838:DDQ65857 DNM65838:DNM65857 DXI65838:DXI65857 EHE65838:EHE65857 ERA65838:ERA65857 FAW65838:FAW65857 FKS65838:FKS65857 FUO65838:FUO65857 GEK65838:GEK65857 GOG65838:GOG65857 GYC65838:GYC65857 HHY65838:HHY65857 HRU65838:HRU65857 IBQ65838:IBQ65857 ILM65838:ILM65857 IVI65838:IVI65857 JFE65838:JFE65857 JPA65838:JPA65857 JYW65838:JYW65857 KIS65838:KIS65857 KSO65838:KSO65857 LCK65838:LCK65857 LMG65838:LMG65857 LWC65838:LWC65857 MFY65838:MFY65857 MPU65838:MPU65857 MZQ65838:MZQ65857 NJM65838:NJM65857 NTI65838:NTI65857 ODE65838:ODE65857 ONA65838:ONA65857 OWW65838:OWW65857 PGS65838:PGS65857 PQO65838:PQO65857 QAK65838:QAK65857 QKG65838:QKG65857 QUC65838:QUC65857 RDY65838:RDY65857 RNU65838:RNU65857 RXQ65838:RXQ65857 SHM65838:SHM65857 SRI65838:SRI65857 TBE65838:TBE65857 TLA65838:TLA65857 TUW65838:TUW65857 UES65838:UES65857 UOO65838:UOO65857 UYK65838:UYK65857 VIG65838:VIG65857 VSC65838:VSC65857 WBY65838:WBY65857 WLU65838:WLU65857 WVQ65838:WVQ65857 S131374:S131393 JE131374:JE131393 TA131374:TA131393 ACW131374:ACW131393 AMS131374:AMS131393 AWO131374:AWO131393 BGK131374:BGK131393 BQG131374:BQG131393 CAC131374:CAC131393 CJY131374:CJY131393 CTU131374:CTU131393 DDQ131374:DDQ131393 DNM131374:DNM131393 DXI131374:DXI131393 EHE131374:EHE131393 ERA131374:ERA131393 FAW131374:FAW131393 FKS131374:FKS131393 FUO131374:FUO131393 GEK131374:GEK131393 GOG131374:GOG131393 GYC131374:GYC131393 HHY131374:HHY131393 HRU131374:HRU131393 IBQ131374:IBQ131393 ILM131374:ILM131393 IVI131374:IVI131393 JFE131374:JFE131393 JPA131374:JPA131393 JYW131374:JYW131393 KIS131374:KIS131393 KSO131374:KSO131393 LCK131374:LCK131393 LMG131374:LMG131393 LWC131374:LWC131393 MFY131374:MFY131393 MPU131374:MPU131393 MZQ131374:MZQ131393 NJM131374:NJM131393 NTI131374:NTI131393 ODE131374:ODE131393 ONA131374:ONA131393 OWW131374:OWW131393 PGS131374:PGS131393 PQO131374:PQO131393 QAK131374:QAK131393 QKG131374:QKG131393 QUC131374:QUC131393 RDY131374:RDY131393 RNU131374:RNU131393 RXQ131374:RXQ131393 SHM131374:SHM131393 SRI131374:SRI131393 TBE131374:TBE131393 TLA131374:TLA131393 TUW131374:TUW131393 UES131374:UES131393 UOO131374:UOO131393 UYK131374:UYK131393 VIG131374:VIG131393 VSC131374:VSC131393 WBY131374:WBY131393 WLU131374:WLU131393 WVQ131374:WVQ131393 S196910:S196929 JE196910:JE196929 TA196910:TA196929 ACW196910:ACW196929 AMS196910:AMS196929 AWO196910:AWO196929 BGK196910:BGK196929 BQG196910:BQG196929 CAC196910:CAC196929 CJY196910:CJY196929 CTU196910:CTU196929 DDQ196910:DDQ196929 DNM196910:DNM196929 DXI196910:DXI196929 EHE196910:EHE196929 ERA196910:ERA196929 FAW196910:FAW196929 FKS196910:FKS196929 FUO196910:FUO196929 GEK196910:GEK196929 GOG196910:GOG196929 GYC196910:GYC196929 HHY196910:HHY196929 HRU196910:HRU196929 IBQ196910:IBQ196929 ILM196910:ILM196929 IVI196910:IVI196929 JFE196910:JFE196929 JPA196910:JPA196929 JYW196910:JYW196929 KIS196910:KIS196929 KSO196910:KSO196929 LCK196910:LCK196929 LMG196910:LMG196929 LWC196910:LWC196929 MFY196910:MFY196929 MPU196910:MPU196929 MZQ196910:MZQ196929 NJM196910:NJM196929 NTI196910:NTI196929 ODE196910:ODE196929 ONA196910:ONA196929 OWW196910:OWW196929 PGS196910:PGS196929 PQO196910:PQO196929 QAK196910:QAK196929 QKG196910:QKG196929 QUC196910:QUC196929 RDY196910:RDY196929 RNU196910:RNU196929 RXQ196910:RXQ196929 SHM196910:SHM196929 SRI196910:SRI196929 TBE196910:TBE196929 TLA196910:TLA196929 TUW196910:TUW196929 UES196910:UES196929 UOO196910:UOO196929 UYK196910:UYK196929 VIG196910:VIG196929 VSC196910:VSC196929 WBY196910:WBY196929 WLU196910:WLU196929 WVQ196910:WVQ196929 S262446:S262465 JE262446:JE262465 TA262446:TA262465 ACW262446:ACW262465 AMS262446:AMS262465 AWO262446:AWO262465 BGK262446:BGK262465 BQG262446:BQG262465 CAC262446:CAC262465 CJY262446:CJY262465 CTU262446:CTU262465 DDQ262446:DDQ262465 DNM262446:DNM262465 DXI262446:DXI262465 EHE262446:EHE262465 ERA262446:ERA262465 FAW262446:FAW262465 FKS262446:FKS262465 FUO262446:FUO262465 GEK262446:GEK262465 GOG262446:GOG262465 GYC262446:GYC262465 HHY262446:HHY262465 HRU262446:HRU262465 IBQ262446:IBQ262465 ILM262446:ILM262465 IVI262446:IVI262465 JFE262446:JFE262465 JPA262446:JPA262465 JYW262446:JYW262465 KIS262446:KIS262465 KSO262446:KSO262465 LCK262446:LCK262465 LMG262446:LMG262465 LWC262446:LWC262465 MFY262446:MFY262465 MPU262446:MPU262465 MZQ262446:MZQ262465 NJM262446:NJM262465 NTI262446:NTI262465 ODE262446:ODE262465 ONA262446:ONA262465 OWW262446:OWW262465 PGS262446:PGS262465 PQO262446:PQO262465 QAK262446:QAK262465 QKG262446:QKG262465 QUC262446:QUC262465 RDY262446:RDY262465 RNU262446:RNU262465 RXQ262446:RXQ262465 SHM262446:SHM262465 SRI262446:SRI262465 TBE262446:TBE262465 TLA262446:TLA262465 TUW262446:TUW262465 UES262446:UES262465 UOO262446:UOO262465 UYK262446:UYK262465 VIG262446:VIG262465 VSC262446:VSC262465 WBY262446:WBY262465 WLU262446:WLU262465 WVQ262446:WVQ262465 S327982:S328001 JE327982:JE328001 TA327982:TA328001 ACW327982:ACW328001 AMS327982:AMS328001 AWO327982:AWO328001 BGK327982:BGK328001 BQG327982:BQG328001 CAC327982:CAC328001 CJY327982:CJY328001 CTU327982:CTU328001 DDQ327982:DDQ328001 DNM327982:DNM328001 DXI327982:DXI328001 EHE327982:EHE328001 ERA327982:ERA328001 FAW327982:FAW328001 FKS327982:FKS328001 FUO327982:FUO328001 GEK327982:GEK328001 GOG327982:GOG328001 GYC327982:GYC328001 HHY327982:HHY328001 HRU327982:HRU328001 IBQ327982:IBQ328001 ILM327982:ILM328001 IVI327982:IVI328001 JFE327982:JFE328001 JPA327982:JPA328001 JYW327982:JYW328001 KIS327982:KIS328001 KSO327982:KSO328001 LCK327982:LCK328001 LMG327982:LMG328001 LWC327982:LWC328001 MFY327982:MFY328001 MPU327982:MPU328001 MZQ327982:MZQ328001 NJM327982:NJM328001 NTI327982:NTI328001 ODE327982:ODE328001 ONA327982:ONA328001 OWW327982:OWW328001 PGS327982:PGS328001 PQO327982:PQO328001 QAK327982:QAK328001 QKG327982:QKG328001 QUC327982:QUC328001 RDY327982:RDY328001 RNU327982:RNU328001 RXQ327982:RXQ328001 SHM327982:SHM328001 SRI327982:SRI328001 TBE327982:TBE328001 TLA327982:TLA328001 TUW327982:TUW328001 UES327982:UES328001 UOO327982:UOO328001 UYK327982:UYK328001 VIG327982:VIG328001 VSC327982:VSC328001 WBY327982:WBY328001 WLU327982:WLU328001 WVQ327982:WVQ328001 S393518:S393537 JE393518:JE393537 TA393518:TA393537 ACW393518:ACW393537 AMS393518:AMS393537 AWO393518:AWO393537 BGK393518:BGK393537 BQG393518:BQG393537 CAC393518:CAC393537 CJY393518:CJY393537 CTU393518:CTU393537 DDQ393518:DDQ393537 DNM393518:DNM393537 DXI393518:DXI393537 EHE393518:EHE393537 ERA393518:ERA393537 FAW393518:FAW393537 FKS393518:FKS393537 FUO393518:FUO393537 GEK393518:GEK393537 GOG393518:GOG393537 GYC393518:GYC393537 HHY393518:HHY393537 HRU393518:HRU393537 IBQ393518:IBQ393537 ILM393518:ILM393537 IVI393518:IVI393537 JFE393518:JFE393537 JPA393518:JPA393537 JYW393518:JYW393537 KIS393518:KIS393537 KSO393518:KSO393537 LCK393518:LCK393537 LMG393518:LMG393537 LWC393518:LWC393537 MFY393518:MFY393537 MPU393518:MPU393537 MZQ393518:MZQ393537 NJM393518:NJM393537 NTI393518:NTI393537 ODE393518:ODE393537 ONA393518:ONA393537 OWW393518:OWW393537 PGS393518:PGS393537 PQO393518:PQO393537 QAK393518:QAK393537 QKG393518:QKG393537 QUC393518:QUC393537 RDY393518:RDY393537 RNU393518:RNU393537 RXQ393518:RXQ393537 SHM393518:SHM393537 SRI393518:SRI393537 TBE393518:TBE393537 TLA393518:TLA393537 TUW393518:TUW393537 UES393518:UES393537 UOO393518:UOO393537 UYK393518:UYK393537 VIG393518:VIG393537 VSC393518:VSC393537 WBY393518:WBY393537 WLU393518:WLU393537 WVQ393518:WVQ393537 S459054:S459073 JE459054:JE459073 TA459054:TA459073 ACW459054:ACW459073 AMS459054:AMS459073 AWO459054:AWO459073 BGK459054:BGK459073 BQG459054:BQG459073 CAC459054:CAC459073 CJY459054:CJY459073 CTU459054:CTU459073 DDQ459054:DDQ459073 DNM459054:DNM459073 DXI459054:DXI459073 EHE459054:EHE459073 ERA459054:ERA459073 FAW459054:FAW459073 FKS459054:FKS459073 FUO459054:FUO459073 GEK459054:GEK459073 GOG459054:GOG459073 GYC459054:GYC459073 HHY459054:HHY459073 HRU459054:HRU459073 IBQ459054:IBQ459073 ILM459054:ILM459073 IVI459054:IVI459073 JFE459054:JFE459073 JPA459054:JPA459073 JYW459054:JYW459073 KIS459054:KIS459073 KSO459054:KSO459073 LCK459054:LCK459073 LMG459054:LMG459073 LWC459054:LWC459073 MFY459054:MFY459073 MPU459054:MPU459073 MZQ459054:MZQ459073 NJM459054:NJM459073 NTI459054:NTI459073 ODE459054:ODE459073 ONA459054:ONA459073 OWW459054:OWW459073 PGS459054:PGS459073 PQO459054:PQO459073 QAK459054:QAK459073 QKG459054:QKG459073 QUC459054:QUC459073 RDY459054:RDY459073 RNU459054:RNU459073 RXQ459054:RXQ459073 SHM459054:SHM459073 SRI459054:SRI459073 TBE459054:TBE459073 TLA459054:TLA459073 TUW459054:TUW459073 UES459054:UES459073 UOO459054:UOO459073 UYK459054:UYK459073 VIG459054:VIG459073 VSC459054:VSC459073 WBY459054:WBY459073 WLU459054:WLU459073 WVQ459054:WVQ459073 S524590:S524609 JE524590:JE524609 TA524590:TA524609 ACW524590:ACW524609 AMS524590:AMS524609 AWO524590:AWO524609 BGK524590:BGK524609 BQG524590:BQG524609 CAC524590:CAC524609 CJY524590:CJY524609 CTU524590:CTU524609 DDQ524590:DDQ524609 DNM524590:DNM524609 DXI524590:DXI524609 EHE524590:EHE524609 ERA524590:ERA524609 FAW524590:FAW524609 FKS524590:FKS524609 FUO524590:FUO524609 GEK524590:GEK524609 GOG524590:GOG524609 GYC524590:GYC524609 HHY524590:HHY524609 HRU524590:HRU524609 IBQ524590:IBQ524609 ILM524590:ILM524609 IVI524590:IVI524609 JFE524590:JFE524609 JPA524590:JPA524609 JYW524590:JYW524609 KIS524590:KIS524609 KSO524590:KSO524609 LCK524590:LCK524609 LMG524590:LMG524609 LWC524590:LWC524609 MFY524590:MFY524609 MPU524590:MPU524609 MZQ524590:MZQ524609 NJM524590:NJM524609 NTI524590:NTI524609 ODE524590:ODE524609 ONA524590:ONA524609 OWW524590:OWW524609 PGS524590:PGS524609 PQO524590:PQO524609 QAK524590:QAK524609 QKG524590:QKG524609 QUC524590:QUC524609 RDY524590:RDY524609 RNU524590:RNU524609 RXQ524590:RXQ524609 SHM524590:SHM524609 SRI524590:SRI524609 TBE524590:TBE524609 TLA524590:TLA524609 TUW524590:TUW524609 UES524590:UES524609 UOO524590:UOO524609 UYK524590:UYK524609 VIG524590:VIG524609 VSC524590:VSC524609 WBY524590:WBY524609 WLU524590:WLU524609 WVQ524590:WVQ524609 S590126:S590145 JE590126:JE590145 TA590126:TA590145 ACW590126:ACW590145 AMS590126:AMS590145 AWO590126:AWO590145 BGK590126:BGK590145 BQG590126:BQG590145 CAC590126:CAC590145 CJY590126:CJY590145 CTU590126:CTU590145 DDQ590126:DDQ590145 DNM590126:DNM590145 DXI590126:DXI590145 EHE590126:EHE590145 ERA590126:ERA590145 FAW590126:FAW590145 FKS590126:FKS590145 FUO590126:FUO590145 GEK590126:GEK590145 GOG590126:GOG590145 GYC590126:GYC590145 HHY590126:HHY590145 HRU590126:HRU590145 IBQ590126:IBQ590145 ILM590126:ILM590145 IVI590126:IVI590145 JFE590126:JFE590145 JPA590126:JPA590145 JYW590126:JYW590145 KIS590126:KIS590145 KSO590126:KSO590145 LCK590126:LCK590145 LMG590126:LMG590145 LWC590126:LWC590145 MFY590126:MFY590145 MPU590126:MPU590145 MZQ590126:MZQ590145 NJM590126:NJM590145 NTI590126:NTI590145 ODE590126:ODE590145 ONA590126:ONA590145 OWW590126:OWW590145 PGS590126:PGS590145 PQO590126:PQO590145 QAK590126:QAK590145 QKG590126:QKG590145 QUC590126:QUC590145 RDY590126:RDY590145 RNU590126:RNU590145 RXQ590126:RXQ590145 SHM590126:SHM590145 SRI590126:SRI590145 TBE590126:TBE590145 TLA590126:TLA590145 TUW590126:TUW590145 UES590126:UES590145 UOO590126:UOO590145 UYK590126:UYK590145 VIG590126:VIG590145 VSC590126:VSC590145 WBY590126:WBY590145 WLU590126:WLU590145 WVQ590126:WVQ590145 S655662:S655681 JE655662:JE655681 TA655662:TA655681 ACW655662:ACW655681 AMS655662:AMS655681 AWO655662:AWO655681 BGK655662:BGK655681 BQG655662:BQG655681 CAC655662:CAC655681 CJY655662:CJY655681 CTU655662:CTU655681 DDQ655662:DDQ655681 DNM655662:DNM655681 DXI655662:DXI655681 EHE655662:EHE655681 ERA655662:ERA655681 FAW655662:FAW655681 FKS655662:FKS655681 FUO655662:FUO655681 GEK655662:GEK655681 GOG655662:GOG655681 GYC655662:GYC655681 HHY655662:HHY655681 HRU655662:HRU655681 IBQ655662:IBQ655681 ILM655662:ILM655681 IVI655662:IVI655681 JFE655662:JFE655681 JPA655662:JPA655681 JYW655662:JYW655681 KIS655662:KIS655681 KSO655662:KSO655681 LCK655662:LCK655681 LMG655662:LMG655681 LWC655662:LWC655681 MFY655662:MFY655681 MPU655662:MPU655681 MZQ655662:MZQ655681 NJM655662:NJM655681 NTI655662:NTI655681 ODE655662:ODE655681 ONA655662:ONA655681 OWW655662:OWW655681 PGS655662:PGS655681 PQO655662:PQO655681 QAK655662:QAK655681 QKG655662:QKG655681 QUC655662:QUC655681 RDY655662:RDY655681 RNU655662:RNU655681 RXQ655662:RXQ655681 SHM655662:SHM655681 SRI655662:SRI655681 TBE655662:TBE655681 TLA655662:TLA655681 TUW655662:TUW655681 UES655662:UES655681 UOO655662:UOO655681 UYK655662:UYK655681 VIG655662:VIG655681 VSC655662:VSC655681 WBY655662:WBY655681 WLU655662:WLU655681 WVQ655662:WVQ655681 S721198:S721217 JE721198:JE721217 TA721198:TA721217 ACW721198:ACW721217 AMS721198:AMS721217 AWO721198:AWO721217 BGK721198:BGK721217 BQG721198:BQG721217 CAC721198:CAC721217 CJY721198:CJY721217 CTU721198:CTU721217 DDQ721198:DDQ721217 DNM721198:DNM721217 DXI721198:DXI721217 EHE721198:EHE721217 ERA721198:ERA721217 FAW721198:FAW721217 FKS721198:FKS721217 FUO721198:FUO721217 GEK721198:GEK721217 GOG721198:GOG721217 GYC721198:GYC721217 HHY721198:HHY721217 HRU721198:HRU721217 IBQ721198:IBQ721217 ILM721198:ILM721217 IVI721198:IVI721217 JFE721198:JFE721217 JPA721198:JPA721217 JYW721198:JYW721217 KIS721198:KIS721217 KSO721198:KSO721217 LCK721198:LCK721217 LMG721198:LMG721217 LWC721198:LWC721217 MFY721198:MFY721217 MPU721198:MPU721217 MZQ721198:MZQ721217 NJM721198:NJM721217 NTI721198:NTI721217 ODE721198:ODE721217 ONA721198:ONA721217 OWW721198:OWW721217 PGS721198:PGS721217 PQO721198:PQO721217 QAK721198:QAK721217 QKG721198:QKG721217 QUC721198:QUC721217 RDY721198:RDY721217 RNU721198:RNU721217 RXQ721198:RXQ721217 SHM721198:SHM721217 SRI721198:SRI721217 TBE721198:TBE721217 TLA721198:TLA721217 TUW721198:TUW721217 UES721198:UES721217 UOO721198:UOO721217 UYK721198:UYK721217 VIG721198:VIG721217 VSC721198:VSC721217 WBY721198:WBY721217 WLU721198:WLU721217 WVQ721198:WVQ721217 S786734:S786753 JE786734:JE786753 TA786734:TA786753 ACW786734:ACW786753 AMS786734:AMS786753 AWO786734:AWO786753 BGK786734:BGK786753 BQG786734:BQG786753 CAC786734:CAC786753 CJY786734:CJY786753 CTU786734:CTU786753 DDQ786734:DDQ786753 DNM786734:DNM786753 DXI786734:DXI786753 EHE786734:EHE786753 ERA786734:ERA786753 FAW786734:FAW786753 FKS786734:FKS786753 FUO786734:FUO786753 GEK786734:GEK786753 GOG786734:GOG786753 GYC786734:GYC786753 HHY786734:HHY786753 HRU786734:HRU786753 IBQ786734:IBQ786753 ILM786734:ILM786753 IVI786734:IVI786753 JFE786734:JFE786753 JPA786734:JPA786753 JYW786734:JYW786753 KIS786734:KIS786753 KSO786734:KSO786753 LCK786734:LCK786753 LMG786734:LMG786753 LWC786734:LWC786753 MFY786734:MFY786753 MPU786734:MPU786753 MZQ786734:MZQ786753 NJM786734:NJM786753 NTI786734:NTI786753 ODE786734:ODE786753 ONA786734:ONA786753 OWW786734:OWW786753 PGS786734:PGS786753 PQO786734:PQO786753 QAK786734:QAK786753 QKG786734:QKG786753 QUC786734:QUC786753 RDY786734:RDY786753 RNU786734:RNU786753 RXQ786734:RXQ786753 SHM786734:SHM786753 SRI786734:SRI786753 TBE786734:TBE786753 TLA786734:TLA786753 TUW786734:TUW786753 UES786734:UES786753 UOO786734:UOO786753 UYK786734:UYK786753 VIG786734:VIG786753 VSC786734:VSC786753 WBY786734:WBY786753 WLU786734:WLU786753 WVQ786734:WVQ786753 S852270:S852289 JE852270:JE852289 TA852270:TA852289 ACW852270:ACW852289 AMS852270:AMS852289 AWO852270:AWO852289 BGK852270:BGK852289 BQG852270:BQG852289 CAC852270:CAC852289 CJY852270:CJY852289 CTU852270:CTU852289 DDQ852270:DDQ852289 DNM852270:DNM852289 DXI852270:DXI852289 EHE852270:EHE852289 ERA852270:ERA852289 FAW852270:FAW852289 FKS852270:FKS852289 FUO852270:FUO852289 GEK852270:GEK852289 GOG852270:GOG852289 GYC852270:GYC852289 HHY852270:HHY852289 HRU852270:HRU852289 IBQ852270:IBQ852289 ILM852270:ILM852289 IVI852270:IVI852289 JFE852270:JFE852289 JPA852270:JPA852289 JYW852270:JYW852289 KIS852270:KIS852289 KSO852270:KSO852289 LCK852270:LCK852289 LMG852270:LMG852289 LWC852270:LWC852289 MFY852270:MFY852289 MPU852270:MPU852289 MZQ852270:MZQ852289 NJM852270:NJM852289 NTI852270:NTI852289 ODE852270:ODE852289 ONA852270:ONA852289 OWW852270:OWW852289 PGS852270:PGS852289 PQO852270:PQO852289 QAK852270:QAK852289 QKG852270:QKG852289 QUC852270:QUC852289 RDY852270:RDY852289 RNU852270:RNU852289 RXQ852270:RXQ852289 SHM852270:SHM852289 SRI852270:SRI852289 TBE852270:TBE852289 TLA852270:TLA852289 TUW852270:TUW852289 UES852270:UES852289 UOO852270:UOO852289 UYK852270:UYK852289 VIG852270:VIG852289 VSC852270:VSC852289 WBY852270:WBY852289 WLU852270:WLU852289 WVQ852270:WVQ852289 S917806:S917825 JE917806:JE917825 TA917806:TA917825 ACW917806:ACW917825 AMS917806:AMS917825 AWO917806:AWO917825 BGK917806:BGK917825 BQG917806:BQG917825 CAC917806:CAC917825 CJY917806:CJY917825 CTU917806:CTU917825 DDQ917806:DDQ917825 DNM917806:DNM917825 DXI917806:DXI917825 EHE917806:EHE917825 ERA917806:ERA917825 FAW917806:FAW917825 FKS917806:FKS917825 FUO917806:FUO917825 GEK917806:GEK917825 GOG917806:GOG917825 GYC917806:GYC917825 HHY917806:HHY917825 HRU917806:HRU917825 IBQ917806:IBQ917825 ILM917806:ILM917825 IVI917806:IVI917825 JFE917806:JFE917825 JPA917806:JPA917825 JYW917806:JYW917825 KIS917806:KIS917825 KSO917806:KSO917825 LCK917806:LCK917825 LMG917806:LMG917825 LWC917806:LWC917825 MFY917806:MFY917825 MPU917806:MPU917825 MZQ917806:MZQ917825 NJM917806:NJM917825 NTI917806:NTI917825 ODE917806:ODE917825 ONA917806:ONA917825 OWW917806:OWW917825 PGS917806:PGS917825 PQO917806:PQO917825 QAK917806:QAK917825 QKG917806:QKG917825 QUC917806:QUC917825 RDY917806:RDY917825 RNU917806:RNU917825 RXQ917806:RXQ917825 SHM917806:SHM917825 SRI917806:SRI917825 TBE917806:TBE917825 TLA917806:TLA917825 TUW917806:TUW917825 UES917806:UES917825 UOO917806:UOO917825 UYK917806:UYK917825 VIG917806:VIG917825 VSC917806:VSC917825 WBY917806:WBY917825 WLU917806:WLU917825 WVQ917806:WVQ917825 S983342:S983361 JE983342:JE983361 TA983342:TA983361 ACW983342:ACW983361 AMS983342:AMS983361 AWO983342:AWO983361 BGK983342:BGK983361 BQG983342:BQG983361 CAC983342:CAC983361 CJY983342:CJY983361 CTU983342:CTU983361 DDQ983342:DDQ983361 DNM983342:DNM983361 DXI983342:DXI983361 EHE983342:EHE983361 ERA983342:ERA983361 FAW983342:FAW983361 FKS983342:FKS983361 FUO983342:FUO983361 GEK983342:GEK983361 GOG983342:GOG983361 GYC983342:GYC983361 HHY983342:HHY983361 HRU983342:HRU983361 IBQ983342:IBQ983361 ILM983342:ILM983361 IVI983342:IVI983361 JFE983342:JFE983361 JPA983342:JPA983361 JYW983342:JYW983361 KIS983342:KIS983361 KSO983342:KSO983361 LCK983342:LCK983361 LMG983342:LMG983361 LWC983342:LWC983361 MFY983342:MFY983361 MPU983342:MPU983361 MZQ983342:MZQ983361 NJM983342:NJM983361 NTI983342:NTI983361 ODE983342:ODE983361 ONA983342:ONA983361 OWW983342:OWW983361 PGS983342:PGS983361 PQO983342:PQO983361 QAK983342:QAK983361 QKG983342:QKG983361 QUC983342:QUC983361 RDY983342:RDY983361 RNU983342:RNU983361 RXQ983342:RXQ983361 SHM983342:SHM983361 SRI983342:SRI983361 TBE983342:TBE983361 TLA983342:TLA983361 TUW983342:TUW983361 UES983342:UES983361 UOO983342:UOO983361 UYK983342:UYK983361 VIG983342:VIG983361 VSC983342:VSC983361 WBY983342:WBY983361 WLU983342:WLU983361 WVQ983342:WVQ983361 WVT983342:WVT983361 N65838:N65857 IZ65838:IZ65857 SV65838:SV65857 ACR65838:ACR65857 AMN65838:AMN65857 AWJ65838:AWJ65857 BGF65838:BGF65857 BQB65838:BQB65857 BZX65838:BZX65857 CJT65838:CJT65857 CTP65838:CTP65857 DDL65838:DDL65857 DNH65838:DNH65857 DXD65838:DXD65857 EGZ65838:EGZ65857 EQV65838:EQV65857 FAR65838:FAR65857 FKN65838:FKN65857 FUJ65838:FUJ65857 GEF65838:GEF65857 GOB65838:GOB65857 GXX65838:GXX65857 HHT65838:HHT65857 HRP65838:HRP65857 IBL65838:IBL65857 ILH65838:ILH65857 IVD65838:IVD65857 JEZ65838:JEZ65857 JOV65838:JOV65857 JYR65838:JYR65857 KIN65838:KIN65857 KSJ65838:KSJ65857 LCF65838:LCF65857 LMB65838:LMB65857 LVX65838:LVX65857 MFT65838:MFT65857 MPP65838:MPP65857 MZL65838:MZL65857 NJH65838:NJH65857 NTD65838:NTD65857 OCZ65838:OCZ65857 OMV65838:OMV65857 OWR65838:OWR65857 PGN65838:PGN65857 PQJ65838:PQJ65857 QAF65838:QAF65857 QKB65838:QKB65857 QTX65838:QTX65857 RDT65838:RDT65857 RNP65838:RNP65857 RXL65838:RXL65857 SHH65838:SHH65857 SRD65838:SRD65857 TAZ65838:TAZ65857 TKV65838:TKV65857 TUR65838:TUR65857 UEN65838:UEN65857 UOJ65838:UOJ65857 UYF65838:UYF65857 VIB65838:VIB65857 VRX65838:VRX65857 WBT65838:WBT65857 WLP65838:WLP65857 WVL65838:WVL65857 N131374:N131393 IZ131374:IZ131393 SV131374:SV131393 ACR131374:ACR131393 AMN131374:AMN131393 AWJ131374:AWJ131393 BGF131374:BGF131393 BQB131374:BQB131393 BZX131374:BZX131393 CJT131374:CJT131393 CTP131374:CTP131393 DDL131374:DDL131393 DNH131374:DNH131393 DXD131374:DXD131393 EGZ131374:EGZ131393 EQV131374:EQV131393 FAR131374:FAR131393 FKN131374:FKN131393 FUJ131374:FUJ131393 GEF131374:GEF131393 GOB131374:GOB131393 GXX131374:GXX131393 HHT131374:HHT131393 HRP131374:HRP131393 IBL131374:IBL131393 ILH131374:ILH131393 IVD131374:IVD131393 JEZ131374:JEZ131393 JOV131374:JOV131393 JYR131374:JYR131393 KIN131374:KIN131393 KSJ131374:KSJ131393 LCF131374:LCF131393 LMB131374:LMB131393 LVX131374:LVX131393 MFT131374:MFT131393 MPP131374:MPP131393 MZL131374:MZL131393 NJH131374:NJH131393 NTD131374:NTD131393 OCZ131374:OCZ131393 OMV131374:OMV131393 OWR131374:OWR131393 PGN131374:PGN131393 PQJ131374:PQJ131393 QAF131374:QAF131393 QKB131374:QKB131393 QTX131374:QTX131393 RDT131374:RDT131393 RNP131374:RNP131393 RXL131374:RXL131393 SHH131374:SHH131393 SRD131374:SRD131393 TAZ131374:TAZ131393 TKV131374:TKV131393 TUR131374:TUR131393 UEN131374:UEN131393 UOJ131374:UOJ131393 UYF131374:UYF131393 VIB131374:VIB131393 VRX131374:VRX131393 WBT131374:WBT131393 WLP131374:WLP131393 WVL131374:WVL131393 N196910:N196929 IZ196910:IZ196929 SV196910:SV196929 ACR196910:ACR196929 AMN196910:AMN196929 AWJ196910:AWJ196929 BGF196910:BGF196929 BQB196910:BQB196929 BZX196910:BZX196929 CJT196910:CJT196929 CTP196910:CTP196929 DDL196910:DDL196929 DNH196910:DNH196929 DXD196910:DXD196929 EGZ196910:EGZ196929 EQV196910:EQV196929 FAR196910:FAR196929 FKN196910:FKN196929 FUJ196910:FUJ196929 GEF196910:GEF196929 GOB196910:GOB196929 GXX196910:GXX196929 HHT196910:HHT196929 HRP196910:HRP196929 IBL196910:IBL196929 ILH196910:ILH196929 IVD196910:IVD196929 JEZ196910:JEZ196929 JOV196910:JOV196929 JYR196910:JYR196929 KIN196910:KIN196929 KSJ196910:KSJ196929 LCF196910:LCF196929 LMB196910:LMB196929 LVX196910:LVX196929 MFT196910:MFT196929 MPP196910:MPP196929 MZL196910:MZL196929 NJH196910:NJH196929 NTD196910:NTD196929 OCZ196910:OCZ196929 OMV196910:OMV196929 OWR196910:OWR196929 PGN196910:PGN196929 PQJ196910:PQJ196929 QAF196910:QAF196929 QKB196910:QKB196929 QTX196910:QTX196929 RDT196910:RDT196929 RNP196910:RNP196929 RXL196910:RXL196929 SHH196910:SHH196929 SRD196910:SRD196929 TAZ196910:TAZ196929 TKV196910:TKV196929 TUR196910:TUR196929 UEN196910:UEN196929 UOJ196910:UOJ196929 UYF196910:UYF196929 VIB196910:VIB196929 VRX196910:VRX196929 WBT196910:WBT196929 WLP196910:WLP196929 WVL196910:WVL196929 N262446:N262465 IZ262446:IZ262465 SV262446:SV262465 ACR262446:ACR262465 AMN262446:AMN262465 AWJ262446:AWJ262465 BGF262446:BGF262465 BQB262446:BQB262465 BZX262446:BZX262465 CJT262446:CJT262465 CTP262446:CTP262465 DDL262446:DDL262465 DNH262446:DNH262465 DXD262446:DXD262465 EGZ262446:EGZ262465 EQV262446:EQV262465 FAR262446:FAR262465 FKN262446:FKN262465 FUJ262446:FUJ262465 GEF262446:GEF262465 GOB262446:GOB262465 GXX262446:GXX262465 HHT262446:HHT262465 HRP262446:HRP262465 IBL262446:IBL262465 ILH262446:ILH262465 IVD262446:IVD262465 JEZ262446:JEZ262465 JOV262446:JOV262465 JYR262446:JYR262465 KIN262446:KIN262465 KSJ262446:KSJ262465 LCF262446:LCF262465 LMB262446:LMB262465 LVX262446:LVX262465 MFT262446:MFT262465 MPP262446:MPP262465 MZL262446:MZL262465 NJH262446:NJH262465 NTD262446:NTD262465 OCZ262446:OCZ262465 OMV262446:OMV262465 OWR262446:OWR262465 PGN262446:PGN262465 PQJ262446:PQJ262465 QAF262446:QAF262465 QKB262446:QKB262465 QTX262446:QTX262465 RDT262446:RDT262465 RNP262446:RNP262465 RXL262446:RXL262465 SHH262446:SHH262465 SRD262446:SRD262465 TAZ262446:TAZ262465 TKV262446:TKV262465 TUR262446:TUR262465 UEN262446:UEN262465 UOJ262446:UOJ262465 UYF262446:UYF262465 VIB262446:VIB262465 VRX262446:VRX262465 WBT262446:WBT262465 WLP262446:WLP262465 WVL262446:WVL262465 N327982:N328001 IZ327982:IZ328001 SV327982:SV328001 ACR327982:ACR328001 AMN327982:AMN328001 AWJ327982:AWJ328001 BGF327982:BGF328001 BQB327982:BQB328001 BZX327982:BZX328001 CJT327982:CJT328001 CTP327982:CTP328001 DDL327982:DDL328001 DNH327982:DNH328001 DXD327982:DXD328001 EGZ327982:EGZ328001 EQV327982:EQV328001 FAR327982:FAR328001 FKN327982:FKN328001 FUJ327982:FUJ328001 GEF327982:GEF328001 GOB327982:GOB328001 GXX327982:GXX328001 HHT327982:HHT328001 HRP327982:HRP328001 IBL327982:IBL328001 ILH327982:ILH328001 IVD327982:IVD328001 JEZ327982:JEZ328001 JOV327982:JOV328001 JYR327982:JYR328001 KIN327982:KIN328001 KSJ327982:KSJ328001 LCF327982:LCF328001 LMB327982:LMB328001 LVX327982:LVX328001 MFT327982:MFT328001 MPP327982:MPP328001 MZL327982:MZL328001 NJH327982:NJH328001 NTD327982:NTD328001 OCZ327982:OCZ328001 OMV327982:OMV328001 OWR327982:OWR328001 PGN327982:PGN328001 PQJ327982:PQJ328001 QAF327982:QAF328001 QKB327982:QKB328001 QTX327982:QTX328001 RDT327982:RDT328001 RNP327982:RNP328001 RXL327982:RXL328001 SHH327982:SHH328001 SRD327982:SRD328001 TAZ327982:TAZ328001 TKV327982:TKV328001 TUR327982:TUR328001 UEN327982:UEN328001 UOJ327982:UOJ328001 UYF327982:UYF328001 VIB327982:VIB328001 VRX327982:VRX328001 WBT327982:WBT328001 WLP327982:WLP328001 WVL327982:WVL328001 N393518:N393537 IZ393518:IZ393537 SV393518:SV393537 ACR393518:ACR393537 AMN393518:AMN393537 AWJ393518:AWJ393537 BGF393518:BGF393537 BQB393518:BQB393537 BZX393518:BZX393537 CJT393518:CJT393537 CTP393518:CTP393537 DDL393518:DDL393537 DNH393518:DNH393537 DXD393518:DXD393537 EGZ393518:EGZ393537 EQV393518:EQV393537 FAR393518:FAR393537 FKN393518:FKN393537 FUJ393518:FUJ393537 GEF393518:GEF393537 GOB393518:GOB393537 GXX393518:GXX393537 HHT393518:HHT393537 HRP393518:HRP393537 IBL393518:IBL393537 ILH393518:ILH393537 IVD393518:IVD393537 JEZ393518:JEZ393537 JOV393518:JOV393537 JYR393518:JYR393537 KIN393518:KIN393537 KSJ393518:KSJ393537 LCF393518:LCF393537 LMB393518:LMB393537 LVX393518:LVX393537 MFT393518:MFT393537 MPP393518:MPP393537 MZL393518:MZL393537 NJH393518:NJH393537 NTD393518:NTD393537 OCZ393518:OCZ393537 OMV393518:OMV393537 OWR393518:OWR393537 PGN393518:PGN393537 PQJ393518:PQJ393537 QAF393518:QAF393537 QKB393518:QKB393537 QTX393518:QTX393537 RDT393518:RDT393537 RNP393518:RNP393537 RXL393518:RXL393537 SHH393518:SHH393537 SRD393518:SRD393537 TAZ393518:TAZ393537 TKV393518:TKV393537 TUR393518:TUR393537 UEN393518:UEN393537 UOJ393518:UOJ393537 UYF393518:UYF393537 VIB393518:VIB393537 VRX393518:VRX393537 WBT393518:WBT393537 WLP393518:WLP393537 WVL393518:WVL393537 N459054:N459073 IZ459054:IZ459073 SV459054:SV459073 ACR459054:ACR459073 AMN459054:AMN459073 AWJ459054:AWJ459073 BGF459054:BGF459073 BQB459054:BQB459073 BZX459054:BZX459073 CJT459054:CJT459073 CTP459054:CTP459073 DDL459054:DDL459073 DNH459054:DNH459073 DXD459054:DXD459073 EGZ459054:EGZ459073 EQV459054:EQV459073 FAR459054:FAR459073 FKN459054:FKN459073 FUJ459054:FUJ459073 GEF459054:GEF459073 GOB459054:GOB459073 GXX459054:GXX459073 HHT459054:HHT459073 HRP459054:HRP459073 IBL459054:IBL459073 ILH459054:ILH459073 IVD459054:IVD459073 JEZ459054:JEZ459073 JOV459054:JOV459073 JYR459054:JYR459073 KIN459054:KIN459073 KSJ459054:KSJ459073 LCF459054:LCF459073 LMB459054:LMB459073 LVX459054:LVX459073 MFT459054:MFT459073 MPP459054:MPP459073 MZL459054:MZL459073 NJH459054:NJH459073 NTD459054:NTD459073 OCZ459054:OCZ459073 OMV459054:OMV459073 OWR459054:OWR459073 PGN459054:PGN459073 PQJ459054:PQJ459073 QAF459054:QAF459073 QKB459054:QKB459073 QTX459054:QTX459073 RDT459054:RDT459073 RNP459054:RNP459073 RXL459054:RXL459073 SHH459054:SHH459073 SRD459054:SRD459073 TAZ459054:TAZ459073 TKV459054:TKV459073 TUR459054:TUR459073 UEN459054:UEN459073 UOJ459054:UOJ459073 UYF459054:UYF459073 VIB459054:VIB459073 VRX459054:VRX459073 WBT459054:WBT459073 WLP459054:WLP459073 WVL459054:WVL459073 N524590:N524609 IZ524590:IZ524609 SV524590:SV524609 ACR524590:ACR524609 AMN524590:AMN524609 AWJ524590:AWJ524609 BGF524590:BGF524609 BQB524590:BQB524609 BZX524590:BZX524609 CJT524590:CJT524609 CTP524590:CTP524609 DDL524590:DDL524609 DNH524590:DNH524609 DXD524590:DXD524609 EGZ524590:EGZ524609 EQV524590:EQV524609 FAR524590:FAR524609 FKN524590:FKN524609 FUJ524590:FUJ524609 GEF524590:GEF524609 GOB524590:GOB524609 GXX524590:GXX524609 HHT524590:HHT524609 HRP524590:HRP524609 IBL524590:IBL524609 ILH524590:ILH524609 IVD524590:IVD524609 JEZ524590:JEZ524609 JOV524590:JOV524609 JYR524590:JYR524609 KIN524590:KIN524609 KSJ524590:KSJ524609 LCF524590:LCF524609 LMB524590:LMB524609 LVX524590:LVX524609 MFT524590:MFT524609 MPP524590:MPP524609 MZL524590:MZL524609 NJH524590:NJH524609 NTD524590:NTD524609 OCZ524590:OCZ524609 OMV524590:OMV524609 OWR524590:OWR524609 PGN524590:PGN524609 PQJ524590:PQJ524609 QAF524590:QAF524609 QKB524590:QKB524609 QTX524590:QTX524609 RDT524590:RDT524609 RNP524590:RNP524609 RXL524590:RXL524609 SHH524590:SHH524609 SRD524590:SRD524609 TAZ524590:TAZ524609 TKV524590:TKV524609 TUR524590:TUR524609 UEN524590:UEN524609 UOJ524590:UOJ524609 UYF524590:UYF524609 VIB524590:VIB524609 VRX524590:VRX524609 WBT524590:WBT524609 WLP524590:WLP524609 WVL524590:WVL524609 N590126:N590145 IZ590126:IZ590145 SV590126:SV590145 ACR590126:ACR590145 AMN590126:AMN590145 AWJ590126:AWJ590145 BGF590126:BGF590145 BQB590126:BQB590145 BZX590126:BZX590145 CJT590126:CJT590145 CTP590126:CTP590145 DDL590126:DDL590145 DNH590126:DNH590145 DXD590126:DXD590145 EGZ590126:EGZ590145 EQV590126:EQV590145 FAR590126:FAR590145 FKN590126:FKN590145 FUJ590126:FUJ590145 GEF590126:GEF590145 GOB590126:GOB590145 GXX590126:GXX590145 HHT590126:HHT590145 HRP590126:HRP590145 IBL590126:IBL590145 ILH590126:ILH590145 IVD590126:IVD590145 JEZ590126:JEZ590145 JOV590126:JOV590145 JYR590126:JYR590145 KIN590126:KIN590145 KSJ590126:KSJ590145 LCF590126:LCF590145 LMB590126:LMB590145 LVX590126:LVX590145 MFT590126:MFT590145 MPP590126:MPP590145 MZL590126:MZL590145 NJH590126:NJH590145 NTD590126:NTD590145 OCZ590126:OCZ590145 OMV590126:OMV590145 OWR590126:OWR590145 PGN590126:PGN590145 PQJ590126:PQJ590145 QAF590126:QAF590145 QKB590126:QKB590145 QTX590126:QTX590145 RDT590126:RDT590145 RNP590126:RNP590145 RXL590126:RXL590145 SHH590126:SHH590145 SRD590126:SRD590145 TAZ590126:TAZ590145 TKV590126:TKV590145 TUR590126:TUR590145 UEN590126:UEN590145 UOJ590126:UOJ590145 UYF590126:UYF590145 VIB590126:VIB590145 VRX590126:VRX590145 WBT590126:WBT590145 WLP590126:WLP590145 WVL590126:WVL590145 N655662:N655681 IZ655662:IZ655681 SV655662:SV655681 ACR655662:ACR655681 AMN655662:AMN655681 AWJ655662:AWJ655681 BGF655662:BGF655681 BQB655662:BQB655681 BZX655662:BZX655681 CJT655662:CJT655681 CTP655662:CTP655681 DDL655662:DDL655681 DNH655662:DNH655681 DXD655662:DXD655681 EGZ655662:EGZ655681 EQV655662:EQV655681 FAR655662:FAR655681 FKN655662:FKN655681 FUJ655662:FUJ655681 GEF655662:GEF655681 GOB655662:GOB655681 GXX655662:GXX655681 HHT655662:HHT655681 HRP655662:HRP655681 IBL655662:IBL655681 ILH655662:ILH655681 IVD655662:IVD655681 JEZ655662:JEZ655681 JOV655662:JOV655681 JYR655662:JYR655681 KIN655662:KIN655681 KSJ655662:KSJ655681 LCF655662:LCF655681 LMB655662:LMB655681 LVX655662:LVX655681 MFT655662:MFT655681 MPP655662:MPP655681 MZL655662:MZL655681 NJH655662:NJH655681 NTD655662:NTD655681 OCZ655662:OCZ655681 OMV655662:OMV655681 OWR655662:OWR655681 PGN655662:PGN655681 PQJ655662:PQJ655681 QAF655662:QAF655681 QKB655662:QKB655681 QTX655662:QTX655681 RDT655662:RDT655681 RNP655662:RNP655681 RXL655662:RXL655681 SHH655662:SHH655681 SRD655662:SRD655681 TAZ655662:TAZ655681 TKV655662:TKV655681 TUR655662:TUR655681 UEN655662:UEN655681 UOJ655662:UOJ655681 UYF655662:UYF655681 VIB655662:VIB655681 VRX655662:VRX655681 WBT655662:WBT655681 WLP655662:WLP655681 WVL655662:WVL655681 N721198:N721217 IZ721198:IZ721217 SV721198:SV721217 ACR721198:ACR721217 AMN721198:AMN721217 AWJ721198:AWJ721217 BGF721198:BGF721217 BQB721198:BQB721217 BZX721198:BZX721217 CJT721198:CJT721217 CTP721198:CTP721217 DDL721198:DDL721217 DNH721198:DNH721217 DXD721198:DXD721217 EGZ721198:EGZ721217 EQV721198:EQV721217 FAR721198:FAR721217 FKN721198:FKN721217 FUJ721198:FUJ721217 GEF721198:GEF721217 GOB721198:GOB721217 GXX721198:GXX721217 HHT721198:HHT721217 HRP721198:HRP721217 IBL721198:IBL721217 ILH721198:ILH721217 IVD721198:IVD721217 JEZ721198:JEZ721217 JOV721198:JOV721217 JYR721198:JYR721217 KIN721198:KIN721217 KSJ721198:KSJ721217 LCF721198:LCF721217 LMB721198:LMB721217 LVX721198:LVX721217 MFT721198:MFT721217 MPP721198:MPP721217 MZL721198:MZL721217 NJH721198:NJH721217 NTD721198:NTD721217 OCZ721198:OCZ721217 OMV721198:OMV721217 OWR721198:OWR721217 PGN721198:PGN721217 PQJ721198:PQJ721217 QAF721198:QAF721217 QKB721198:QKB721217 QTX721198:QTX721217 RDT721198:RDT721217 RNP721198:RNP721217 RXL721198:RXL721217 SHH721198:SHH721217 SRD721198:SRD721217 TAZ721198:TAZ721217 TKV721198:TKV721217 TUR721198:TUR721217 UEN721198:UEN721217 UOJ721198:UOJ721217 UYF721198:UYF721217 VIB721198:VIB721217 VRX721198:VRX721217 WBT721198:WBT721217 WLP721198:WLP721217 WVL721198:WVL721217 N786734:N786753 IZ786734:IZ786753 SV786734:SV786753 ACR786734:ACR786753 AMN786734:AMN786753 AWJ786734:AWJ786753 BGF786734:BGF786753 BQB786734:BQB786753 BZX786734:BZX786753 CJT786734:CJT786753 CTP786734:CTP786753 DDL786734:DDL786753 DNH786734:DNH786753 DXD786734:DXD786753 EGZ786734:EGZ786753 EQV786734:EQV786753 FAR786734:FAR786753 FKN786734:FKN786753 FUJ786734:FUJ786753 GEF786734:GEF786753 GOB786734:GOB786753 GXX786734:GXX786753 HHT786734:HHT786753 HRP786734:HRP786753 IBL786734:IBL786753 ILH786734:ILH786753 IVD786734:IVD786753 JEZ786734:JEZ786753 JOV786734:JOV786753 JYR786734:JYR786753 KIN786734:KIN786753 KSJ786734:KSJ786753 LCF786734:LCF786753 LMB786734:LMB786753 LVX786734:LVX786753 MFT786734:MFT786753 MPP786734:MPP786753 MZL786734:MZL786753 NJH786734:NJH786753 NTD786734:NTD786753 OCZ786734:OCZ786753 OMV786734:OMV786753 OWR786734:OWR786753 PGN786734:PGN786753 PQJ786734:PQJ786753 QAF786734:QAF786753 QKB786734:QKB786753 QTX786734:QTX786753 RDT786734:RDT786753 RNP786734:RNP786753 RXL786734:RXL786753 SHH786734:SHH786753 SRD786734:SRD786753 TAZ786734:TAZ786753 TKV786734:TKV786753 TUR786734:TUR786753 UEN786734:UEN786753 UOJ786734:UOJ786753 UYF786734:UYF786753 VIB786734:VIB786753 VRX786734:VRX786753 WBT786734:WBT786753 WLP786734:WLP786753 WVL786734:WVL786753 N852270:N852289 IZ852270:IZ852289 SV852270:SV852289 ACR852270:ACR852289 AMN852270:AMN852289 AWJ852270:AWJ852289 BGF852270:BGF852289 BQB852270:BQB852289 BZX852270:BZX852289 CJT852270:CJT852289 CTP852270:CTP852289 DDL852270:DDL852289 DNH852270:DNH852289 DXD852270:DXD852289 EGZ852270:EGZ852289 EQV852270:EQV852289 FAR852270:FAR852289 FKN852270:FKN852289 FUJ852270:FUJ852289 GEF852270:GEF852289 GOB852270:GOB852289 GXX852270:GXX852289 HHT852270:HHT852289 HRP852270:HRP852289 IBL852270:IBL852289 ILH852270:ILH852289 IVD852270:IVD852289 JEZ852270:JEZ852289 JOV852270:JOV852289 JYR852270:JYR852289 KIN852270:KIN852289 KSJ852270:KSJ852289 LCF852270:LCF852289 LMB852270:LMB852289 LVX852270:LVX852289 MFT852270:MFT852289 MPP852270:MPP852289 MZL852270:MZL852289 NJH852270:NJH852289 NTD852270:NTD852289 OCZ852270:OCZ852289 OMV852270:OMV852289 OWR852270:OWR852289 PGN852270:PGN852289 PQJ852270:PQJ852289 QAF852270:QAF852289 QKB852270:QKB852289 QTX852270:QTX852289 RDT852270:RDT852289 RNP852270:RNP852289 RXL852270:RXL852289 SHH852270:SHH852289 SRD852270:SRD852289 TAZ852270:TAZ852289 TKV852270:TKV852289 TUR852270:TUR852289 UEN852270:UEN852289 UOJ852270:UOJ852289 UYF852270:UYF852289 VIB852270:VIB852289 VRX852270:VRX852289 WBT852270:WBT852289 WLP852270:WLP852289 WVL852270:WVL852289 N917806:N917825 IZ917806:IZ917825 SV917806:SV917825 ACR917806:ACR917825 AMN917806:AMN917825 AWJ917806:AWJ917825 BGF917806:BGF917825 BQB917806:BQB917825 BZX917806:BZX917825 CJT917806:CJT917825 CTP917806:CTP917825 DDL917806:DDL917825 DNH917806:DNH917825 DXD917806:DXD917825 EGZ917806:EGZ917825 EQV917806:EQV917825 FAR917806:FAR917825 FKN917806:FKN917825 FUJ917806:FUJ917825 GEF917806:GEF917825 GOB917806:GOB917825 GXX917806:GXX917825 HHT917806:HHT917825 HRP917806:HRP917825 IBL917806:IBL917825 ILH917806:ILH917825 IVD917806:IVD917825 JEZ917806:JEZ917825 JOV917806:JOV917825 JYR917806:JYR917825 KIN917806:KIN917825 KSJ917806:KSJ917825 LCF917806:LCF917825 LMB917806:LMB917825 LVX917806:LVX917825 MFT917806:MFT917825 MPP917806:MPP917825 MZL917806:MZL917825 NJH917806:NJH917825 NTD917806:NTD917825 OCZ917806:OCZ917825 OMV917806:OMV917825 OWR917806:OWR917825 PGN917806:PGN917825 PQJ917806:PQJ917825 QAF917806:QAF917825 QKB917806:QKB917825 QTX917806:QTX917825 RDT917806:RDT917825 RNP917806:RNP917825 RXL917806:RXL917825 SHH917806:SHH917825 SRD917806:SRD917825 TAZ917806:TAZ917825 TKV917806:TKV917825 TUR917806:TUR917825 UEN917806:UEN917825 UOJ917806:UOJ917825 UYF917806:UYF917825 VIB917806:VIB917825 VRX917806:VRX917825 WBT917806:WBT917825 WLP917806:WLP917825 WVL917806:WVL917825 N983342:N983361 IZ983342:IZ983361 SV983342:SV983361 ACR983342:ACR983361 AMN983342:AMN983361 AWJ983342:AWJ983361 BGF983342:BGF983361 BQB983342:BQB983361 BZX983342:BZX983361 CJT983342:CJT983361 CTP983342:CTP983361 DDL983342:DDL983361 DNH983342:DNH983361 DXD983342:DXD983361 EGZ983342:EGZ983361 EQV983342:EQV983361 FAR983342:FAR983361 FKN983342:FKN983361 FUJ983342:FUJ983361 GEF983342:GEF983361 GOB983342:GOB983361 GXX983342:GXX983361 HHT983342:HHT983361 HRP983342:HRP983361 IBL983342:IBL983361 ILH983342:ILH983361 IVD983342:IVD983361 JEZ983342:JEZ983361 JOV983342:JOV983361 JYR983342:JYR983361 KIN983342:KIN983361 KSJ983342:KSJ983361 LCF983342:LCF983361 LMB983342:LMB983361 LVX983342:LVX983361 MFT983342:MFT983361 MPP983342:MPP983361 MZL983342:MZL983361 NJH983342:NJH983361 NTD983342:NTD983361 OCZ983342:OCZ983361 OMV983342:OMV983361 OWR983342:OWR983361 PGN983342:PGN983361 PQJ983342:PQJ983361 QAF983342:QAF983361 QKB983342:QKB983361 QTX983342:QTX983361 RDT983342:RDT983361 RNP983342:RNP983361 RXL983342:RXL983361 SHH983342:SHH983361 SRD983342:SRD983361 TAZ983342:TAZ983361 TKV983342:TKV983361 TUR983342:TUR983361 UEN983342:UEN983361 UOJ983342:UOJ983361 UYF983342:UYF983361 VIB983342:VIB983361 VRX983342:VRX983361 WBT983342:WBT983361 WLP983342:WLP983361 WVL983342:WVL983361 JH65838:JH65857 TD65838:TD65857 ACZ65838:ACZ65857 AMV65838:AMV65857 AWR65838:AWR65857 BGN65838:BGN65857 BQJ65838:BQJ65857 CAF65838:CAF65857 CKB65838:CKB65857 CTX65838:CTX65857 DDT65838:DDT65857 DNP65838:DNP65857 DXL65838:DXL65857 EHH65838:EHH65857 ERD65838:ERD65857 FAZ65838:FAZ65857 FKV65838:FKV65857 FUR65838:FUR65857 GEN65838:GEN65857 GOJ65838:GOJ65857 GYF65838:GYF65857 HIB65838:HIB65857 HRX65838:HRX65857 IBT65838:IBT65857 ILP65838:ILP65857 IVL65838:IVL65857 JFH65838:JFH65857 JPD65838:JPD65857 JYZ65838:JYZ65857 KIV65838:KIV65857 KSR65838:KSR65857 LCN65838:LCN65857 LMJ65838:LMJ65857 LWF65838:LWF65857 MGB65838:MGB65857 MPX65838:MPX65857 MZT65838:MZT65857 NJP65838:NJP65857 NTL65838:NTL65857 ODH65838:ODH65857 OND65838:OND65857 OWZ65838:OWZ65857 PGV65838:PGV65857 PQR65838:PQR65857 QAN65838:QAN65857 QKJ65838:QKJ65857 QUF65838:QUF65857 REB65838:REB65857 RNX65838:RNX65857 RXT65838:RXT65857 SHP65838:SHP65857 SRL65838:SRL65857 TBH65838:TBH65857 TLD65838:TLD65857 TUZ65838:TUZ65857 UEV65838:UEV65857 UOR65838:UOR65857 UYN65838:UYN65857 VIJ65838:VIJ65857 VSF65838:VSF65857 WCB65838:WCB65857 WLX65838:WLX65857 WVT65838:WVT65857 JH131374:JH131393 TD131374:TD131393 ACZ131374:ACZ131393 AMV131374:AMV131393 AWR131374:AWR131393 BGN131374:BGN131393 BQJ131374:BQJ131393 CAF131374:CAF131393 CKB131374:CKB131393 CTX131374:CTX131393 DDT131374:DDT131393 DNP131374:DNP131393 DXL131374:DXL131393 EHH131374:EHH131393 ERD131374:ERD131393 FAZ131374:FAZ131393 FKV131374:FKV131393 FUR131374:FUR131393 GEN131374:GEN131393 GOJ131374:GOJ131393 GYF131374:GYF131393 HIB131374:HIB131393 HRX131374:HRX131393 IBT131374:IBT131393 ILP131374:ILP131393 IVL131374:IVL131393 JFH131374:JFH131393 JPD131374:JPD131393 JYZ131374:JYZ131393 KIV131374:KIV131393 KSR131374:KSR131393 LCN131374:LCN131393 LMJ131374:LMJ131393 LWF131374:LWF131393 MGB131374:MGB131393 MPX131374:MPX131393 MZT131374:MZT131393 NJP131374:NJP131393 NTL131374:NTL131393 ODH131374:ODH131393 OND131374:OND131393 OWZ131374:OWZ131393 PGV131374:PGV131393 PQR131374:PQR131393 QAN131374:QAN131393 QKJ131374:QKJ131393 QUF131374:QUF131393 REB131374:REB131393 RNX131374:RNX131393 RXT131374:RXT131393 SHP131374:SHP131393 SRL131374:SRL131393 TBH131374:TBH131393 TLD131374:TLD131393 TUZ131374:TUZ131393 UEV131374:UEV131393 UOR131374:UOR131393 UYN131374:UYN131393 VIJ131374:VIJ131393 VSF131374:VSF131393 WCB131374:WCB131393 WLX131374:WLX131393 WVT131374:WVT131393 JH196910:JH196929 TD196910:TD196929 ACZ196910:ACZ196929 AMV196910:AMV196929 AWR196910:AWR196929 BGN196910:BGN196929 BQJ196910:BQJ196929 CAF196910:CAF196929 CKB196910:CKB196929 CTX196910:CTX196929 DDT196910:DDT196929 DNP196910:DNP196929 DXL196910:DXL196929 EHH196910:EHH196929 ERD196910:ERD196929 FAZ196910:FAZ196929 FKV196910:FKV196929 FUR196910:FUR196929 GEN196910:GEN196929 GOJ196910:GOJ196929 GYF196910:GYF196929 HIB196910:HIB196929 HRX196910:HRX196929 IBT196910:IBT196929 ILP196910:ILP196929 IVL196910:IVL196929 JFH196910:JFH196929 JPD196910:JPD196929 JYZ196910:JYZ196929 KIV196910:KIV196929 KSR196910:KSR196929 LCN196910:LCN196929 LMJ196910:LMJ196929 LWF196910:LWF196929 MGB196910:MGB196929 MPX196910:MPX196929 MZT196910:MZT196929 NJP196910:NJP196929 NTL196910:NTL196929 ODH196910:ODH196929 OND196910:OND196929 OWZ196910:OWZ196929 PGV196910:PGV196929 PQR196910:PQR196929 QAN196910:QAN196929 QKJ196910:QKJ196929 QUF196910:QUF196929 REB196910:REB196929 RNX196910:RNX196929 RXT196910:RXT196929 SHP196910:SHP196929 SRL196910:SRL196929 TBH196910:TBH196929 TLD196910:TLD196929 TUZ196910:TUZ196929 UEV196910:UEV196929 UOR196910:UOR196929 UYN196910:UYN196929 VIJ196910:VIJ196929 VSF196910:VSF196929 WCB196910:WCB196929 WLX196910:WLX196929 WVT196910:WVT196929 JH262446:JH262465 TD262446:TD262465 ACZ262446:ACZ262465 AMV262446:AMV262465 AWR262446:AWR262465 BGN262446:BGN262465 BQJ262446:BQJ262465 CAF262446:CAF262465 CKB262446:CKB262465 CTX262446:CTX262465 DDT262446:DDT262465 DNP262446:DNP262465 DXL262446:DXL262465 EHH262446:EHH262465 ERD262446:ERD262465 FAZ262446:FAZ262465 FKV262446:FKV262465 FUR262446:FUR262465 GEN262446:GEN262465 GOJ262446:GOJ262465 GYF262446:GYF262465 HIB262446:HIB262465 HRX262446:HRX262465 IBT262446:IBT262465 ILP262446:ILP262465 IVL262446:IVL262465 JFH262446:JFH262465 JPD262446:JPD262465 JYZ262446:JYZ262465 KIV262446:KIV262465 KSR262446:KSR262465 LCN262446:LCN262465 LMJ262446:LMJ262465 LWF262446:LWF262465 MGB262446:MGB262465 MPX262446:MPX262465 MZT262446:MZT262465 NJP262446:NJP262465 NTL262446:NTL262465 ODH262446:ODH262465 OND262446:OND262465 OWZ262446:OWZ262465 PGV262446:PGV262465 PQR262446:PQR262465 QAN262446:QAN262465 QKJ262446:QKJ262465 QUF262446:QUF262465 REB262446:REB262465 RNX262446:RNX262465 RXT262446:RXT262465 SHP262446:SHP262465 SRL262446:SRL262465 TBH262446:TBH262465 TLD262446:TLD262465 TUZ262446:TUZ262465 UEV262446:UEV262465 UOR262446:UOR262465 UYN262446:UYN262465 VIJ262446:VIJ262465 VSF262446:VSF262465 WCB262446:WCB262465 WLX262446:WLX262465 WVT262446:WVT262465 JH327982:JH328001 TD327982:TD328001 ACZ327982:ACZ328001 AMV327982:AMV328001 AWR327982:AWR328001 BGN327982:BGN328001 BQJ327982:BQJ328001 CAF327982:CAF328001 CKB327982:CKB328001 CTX327982:CTX328001 DDT327982:DDT328001 DNP327982:DNP328001 DXL327982:DXL328001 EHH327982:EHH328001 ERD327982:ERD328001 FAZ327982:FAZ328001 FKV327982:FKV328001 FUR327982:FUR328001 GEN327982:GEN328001 GOJ327982:GOJ328001 GYF327982:GYF328001 HIB327982:HIB328001 HRX327982:HRX328001 IBT327982:IBT328001 ILP327982:ILP328001 IVL327982:IVL328001 JFH327982:JFH328001 JPD327982:JPD328001 JYZ327982:JYZ328001 KIV327982:KIV328001 KSR327982:KSR328001 LCN327982:LCN328001 LMJ327982:LMJ328001 LWF327982:LWF328001 MGB327982:MGB328001 MPX327982:MPX328001 MZT327982:MZT328001 NJP327982:NJP328001 NTL327982:NTL328001 ODH327982:ODH328001 OND327982:OND328001 OWZ327982:OWZ328001 PGV327982:PGV328001 PQR327982:PQR328001 QAN327982:QAN328001 QKJ327982:QKJ328001 QUF327982:QUF328001 REB327982:REB328001 RNX327982:RNX328001 RXT327982:RXT328001 SHP327982:SHP328001 SRL327982:SRL328001 TBH327982:TBH328001 TLD327982:TLD328001 TUZ327982:TUZ328001 UEV327982:UEV328001 UOR327982:UOR328001 UYN327982:UYN328001 VIJ327982:VIJ328001 VSF327982:VSF328001 WCB327982:WCB328001 WLX327982:WLX328001 WVT327982:WVT328001 JH393518:JH393537 TD393518:TD393537 ACZ393518:ACZ393537 AMV393518:AMV393537 AWR393518:AWR393537 BGN393518:BGN393537 BQJ393518:BQJ393537 CAF393518:CAF393537 CKB393518:CKB393537 CTX393518:CTX393537 DDT393518:DDT393537 DNP393518:DNP393537 DXL393518:DXL393537 EHH393518:EHH393537 ERD393518:ERD393537 FAZ393518:FAZ393537 FKV393518:FKV393537 FUR393518:FUR393537 GEN393518:GEN393537 GOJ393518:GOJ393537 GYF393518:GYF393537 HIB393518:HIB393537 HRX393518:HRX393537 IBT393518:IBT393537 ILP393518:ILP393537 IVL393518:IVL393537 JFH393518:JFH393537 JPD393518:JPD393537 JYZ393518:JYZ393537 KIV393518:KIV393537 KSR393518:KSR393537 LCN393518:LCN393537 LMJ393518:LMJ393537 LWF393518:LWF393537 MGB393518:MGB393537 MPX393518:MPX393537 MZT393518:MZT393537 NJP393518:NJP393537 NTL393518:NTL393537 ODH393518:ODH393537 OND393518:OND393537 OWZ393518:OWZ393537 PGV393518:PGV393537 PQR393518:PQR393537 QAN393518:QAN393537 QKJ393518:QKJ393537 QUF393518:QUF393537 REB393518:REB393537 RNX393518:RNX393537 RXT393518:RXT393537 SHP393518:SHP393537 SRL393518:SRL393537 TBH393518:TBH393537 TLD393518:TLD393537 TUZ393518:TUZ393537 UEV393518:UEV393537 UOR393518:UOR393537 UYN393518:UYN393537 VIJ393518:VIJ393537 VSF393518:VSF393537 WCB393518:WCB393537 WLX393518:WLX393537 WVT393518:WVT393537 JH459054:JH459073 TD459054:TD459073 ACZ459054:ACZ459073 AMV459054:AMV459073 AWR459054:AWR459073 BGN459054:BGN459073 BQJ459054:BQJ459073 CAF459054:CAF459073 CKB459054:CKB459073 CTX459054:CTX459073 DDT459054:DDT459073 DNP459054:DNP459073 DXL459054:DXL459073 EHH459054:EHH459073 ERD459054:ERD459073 FAZ459054:FAZ459073 FKV459054:FKV459073 FUR459054:FUR459073 GEN459054:GEN459073 GOJ459054:GOJ459073 GYF459054:GYF459073 HIB459054:HIB459073 HRX459054:HRX459073 IBT459054:IBT459073 ILP459054:ILP459073 IVL459054:IVL459073 JFH459054:JFH459073 JPD459054:JPD459073 JYZ459054:JYZ459073 KIV459054:KIV459073 KSR459054:KSR459073 LCN459054:LCN459073 LMJ459054:LMJ459073 LWF459054:LWF459073 MGB459054:MGB459073 MPX459054:MPX459073 MZT459054:MZT459073 NJP459054:NJP459073 NTL459054:NTL459073 ODH459054:ODH459073 OND459054:OND459073 OWZ459054:OWZ459073 PGV459054:PGV459073 PQR459054:PQR459073 QAN459054:QAN459073 QKJ459054:QKJ459073 QUF459054:QUF459073 REB459054:REB459073 RNX459054:RNX459073 RXT459054:RXT459073 SHP459054:SHP459073 SRL459054:SRL459073 TBH459054:TBH459073 TLD459054:TLD459073 TUZ459054:TUZ459073 UEV459054:UEV459073 UOR459054:UOR459073 UYN459054:UYN459073 VIJ459054:VIJ459073 VSF459054:VSF459073 WCB459054:WCB459073 WLX459054:WLX459073 WVT459054:WVT459073 JH524590:JH524609 TD524590:TD524609 ACZ524590:ACZ524609 AMV524590:AMV524609 AWR524590:AWR524609 BGN524590:BGN524609 BQJ524590:BQJ524609 CAF524590:CAF524609 CKB524590:CKB524609 CTX524590:CTX524609 DDT524590:DDT524609 DNP524590:DNP524609 DXL524590:DXL524609 EHH524590:EHH524609 ERD524590:ERD524609 FAZ524590:FAZ524609 FKV524590:FKV524609 FUR524590:FUR524609 GEN524590:GEN524609 GOJ524590:GOJ524609 GYF524590:GYF524609 HIB524590:HIB524609 HRX524590:HRX524609 IBT524590:IBT524609 ILP524590:ILP524609 IVL524590:IVL524609 JFH524590:JFH524609 JPD524590:JPD524609 JYZ524590:JYZ524609 KIV524590:KIV524609 KSR524590:KSR524609 LCN524590:LCN524609 LMJ524590:LMJ524609 LWF524590:LWF524609 MGB524590:MGB524609 MPX524590:MPX524609 MZT524590:MZT524609 NJP524590:NJP524609 NTL524590:NTL524609 ODH524590:ODH524609 OND524590:OND524609 OWZ524590:OWZ524609 PGV524590:PGV524609 PQR524590:PQR524609 QAN524590:QAN524609 QKJ524590:QKJ524609 QUF524590:QUF524609 REB524590:REB524609 RNX524590:RNX524609 RXT524590:RXT524609 SHP524590:SHP524609 SRL524590:SRL524609 TBH524590:TBH524609 TLD524590:TLD524609 TUZ524590:TUZ524609 UEV524590:UEV524609 UOR524590:UOR524609 UYN524590:UYN524609 VIJ524590:VIJ524609 VSF524590:VSF524609 WCB524590:WCB524609 WLX524590:WLX524609 WVT524590:WVT524609 JH590126:JH590145 TD590126:TD590145 ACZ590126:ACZ590145 AMV590126:AMV590145 AWR590126:AWR590145 BGN590126:BGN590145 BQJ590126:BQJ590145 CAF590126:CAF590145 CKB590126:CKB590145 CTX590126:CTX590145 DDT590126:DDT590145 DNP590126:DNP590145 DXL590126:DXL590145 EHH590126:EHH590145 ERD590126:ERD590145 FAZ590126:FAZ590145 FKV590126:FKV590145 FUR590126:FUR590145 GEN590126:GEN590145 GOJ590126:GOJ590145 GYF590126:GYF590145 HIB590126:HIB590145 HRX590126:HRX590145 IBT590126:IBT590145 ILP590126:ILP590145 IVL590126:IVL590145 JFH590126:JFH590145 JPD590126:JPD590145 JYZ590126:JYZ590145 KIV590126:KIV590145 KSR590126:KSR590145 LCN590126:LCN590145 LMJ590126:LMJ590145 LWF590126:LWF590145 MGB590126:MGB590145 MPX590126:MPX590145 MZT590126:MZT590145 NJP590126:NJP590145 NTL590126:NTL590145 ODH590126:ODH590145 OND590126:OND590145 OWZ590126:OWZ590145 PGV590126:PGV590145 PQR590126:PQR590145 QAN590126:QAN590145 QKJ590126:QKJ590145 QUF590126:QUF590145 REB590126:REB590145 RNX590126:RNX590145 RXT590126:RXT590145 SHP590126:SHP590145 SRL590126:SRL590145 TBH590126:TBH590145 TLD590126:TLD590145 TUZ590126:TUZ590145 UEV590126:UEV590145 UOR590126:UOR590145 UYN590126:UYN590145 VIJ590126:VIJ590145 VSF590126:VSF590145 WCB590126:WCB590145 WLX590126:WLX590145 WVT590126:WVT590145 JH655662:JH655681 TD655662:TD655681 ACZ655662:ACZ655681 AMV655662:AMV655681 AWR655662:AWR655681 BGN655662:BGN655681 BQJ655662:BQJ655681 CAF655662:CAF655681 CKB655662:CKB655681 CTX655662:CTX655681 DDT655662:DDT655681 DNP655662:DNP655681 DXL655662:DXL655681 EHH655662:EHH655681 ERD655662:ERD655681 FAZ655662:FAZ655681 FKV655662:FKV655681 FUR655662:FUR655681 GEN655662:GEN655681 GOJ655662:GOJ655681 GYF655662:GYF655681 HIB655662:HIB655681 HRX655662:HRX655681 IBT655662:IBT655681 ILP655662:ILP655681 IVL655662:IVL655681 JFH655662:JFH655681 JPD655662:JPD655681 JYZ655662:JYZ655681 KIV655662:KIV655681 KSR655662:KSR655681 LCN655662:LCN655681 LMJ655662:LMJ655681 LWF655662:LWF655681 MGB655662:MGB655681 MPX655662:MPX655681 MZT655662:MZT655681 NJP655662:NJP655681 NTL655662:NTL655681 ODH655662:ODH655681 OND655662:OND655681 OWZ655662:OWZ655681 PGV655662:PGV655681 PQR655662:PQR655681 QAN655662:QAN655681 QKJ655662:QKJ655681 QUF655662:QUF655681 REB655662:REB655681 RNX655662:RNX655681 RXT655662:RXT655681 SHP655662:SHP655681 SRL655662:SRL655681 TBH655662:TBH655681 TLD655662:TLD655681 TUZ655662:TUZ655681 UEV655662:UEV655681 UOR655662:UOR655681 UYN655662:UYN655681 VIJ655662:VIJ655681 VSF655662:VSF655681 WCB655662:WCB655681 WLX655662:WLX655681 WVT655662:WVT655681 JH721198:JH721217 TD721198:TD721217 ACZ721198:ACZ721217 AMV721198:AMV721217 AWR721198:AWR721217 BGN721198:BGN721217 BQJ721198:BQJ721217 CAF721198:CAF721217 CKB721198:CKB721217 CTX721198:CTX721217 DDT721198:DDT721217 DNP721198:DNP721217 DXL721198:DXL721217 EHH721198:EHH721217 ERD721198:ERD721217 FAZ721198:FAZ721217 FKV721198:FKV721217 FUR721198:FUR721217 GEN721198:GEN721217 GOJ721198:GOJ721217 GYF721198:GYF721217 HIB721198:HIB721217 HRX721198:HRX721217 IBT721198:IBT721217 ILP721198:ILP721217 IVL721198:IVL721217 JFH721198:JFH721217 JPD721198:JPD721217 JYZ721198:JYZ721217 KIV721198:KIV721217 KSR721198:KSR721217 LCN721198:LCN721217 LMJ721198:LMJ721217 LWF721198:LWF721217 MGB721198:MGB721217 MPX721198:MPX721217 MZT721198:MZT721217 NJP721198:NJP721217 NTL721198:NTL721217 ODH721198:ODH721217 OND721198:OND721217 OWZ721198:OWZ721217 PGV721198:PGV721217 PQR721198:PQR721217 QAN721198:QAN721217 QKJ721198:QKJ721217 QUF721198:QUF721217 REB721198:REB721217 RNX721198:RNX721217 RXT721198:RXT721217 SHP721198:SHP721217 SRL721198:SRL721217 TBH721198:TBH721217 TLD721198:TLD721217 TUZ721198:TUZ721217 UEV721198:UEV721217 UOR721198:UOR721217 UYN721198:UYN721217 VIJ721198:VIJ721217 VSF721198:VSF721217 WCB721198:WCB721217 WLX721198:WLX721217 WVT721198:WVT721217 JH786734:JH786753 TD786734:TD786753 ACZ786734:ACZ786753 AMV786734:AMV786753 AWR786734:AWR786753 BGN786734:BGN786753 BQJ786734:BQJ786753 CAF786734:CAF786753 CKB786734:CKB786753 CTX786734:CTX786753 DDT786734:DDT786753 DNP786734:DNP786753 DXL786734:DXL786753 EHH786734:EHH786753 ERD786734:ERD786753 FAZ786734:FAZ786753 FKV786734:FKV786753 FUR786734:FUR786753 GEN786734:GEN786753 GOJ786734:GOJ786753 GYF786734:GYF786753 HIB786734:HIB786753 HRX786734:HRX786753 IBT786734:IBT786753 ILP786734:ILP786753 IVL786734:IVL786753 JFH786734:JFH786753 JPD786734:JPD786753 JYZ786734:JYZ786753 KIV786734:KIV786753 KSR786734:KSR786753 LCN786734:LCN786753 LMJ786734:LMJ786753 LWF786734:LWF786753 MGB786734:MGB786753 MPX786734:MPX786753 MZT786734:MZT786753 NJP786734:NJP786753 NTL786734:NTL786753 ODH786734:ODH786753 OND786734:OND786753 OWZ786734:OWZ786753 PGV786734:PGV786753 PQR786734:PQR786753 QAN786734:QAN786753 QKJ786734:QKJ786753 QUF786734:QUF786753 REB786734:REB786753 RNX786734:RNX786753 RXT786734:RXT786753 SHP786734:SHP786753 SRL786734:SRL786753 TBH786734:TBH786753 TLD786734:TLD786753 TUZ786734:TUZ786753 UEV786734:UEV786753 UOR786734:UOR786753 UYN786734:UYN786753 VIJ786734:VIJ786753 VSF786734:VSF786753 WCB786734:WCB786753 WLX786734:WLX786753 WVT786734:WVT786753 JH852270:JH852289 TD852270:TD852289 ACZ852270:ACZ852289 AMV852270:AMV852289 AWR852270:AWR852289 BGN852270:BGN852289 BQJ852270:BQJ852289 CAF852270:CAF852289 CKB852270:CKB852289 CTX852270:CTX852289 DDT852270:DDT852289 DNP852270:DNP852289 DXL852270:DXL852289 EHH852270:EHH852289 ERD852270:ERD852289 FAZ852270:FAZ852289 FKV852270:FKV852289 FUR852270:FUR852289 GEN852270:GEN852289 GOJ852270:GOJ852289 GYF852270:GYF852289 HIB852270:HIB852289 HRX852270:HRX852289 IBT852270:IBT852289 ILP852270:ILP852289 IVL852270:IVL852289 JFH852270:JFH852289 JPD852270:JPD852289 JYZ852270:JYZ852289 KIV852270:KIV852289 KSR852270:KSR852289 LCN852270:LCN852289 LMJ852270:LMJ852289 LWF852270:LWF852289 MGB852270:MGB852289 MPX852270:MPX852289 MZT852270:MZT852289 NJP852270:NJP852289 NTL852270:NTL852289 ODH852270:ODH852289 OND852270:OND852289 OWZ852270:OWZ852289 PGV852270:PGV852289 PQR852270:PQR852289 QAN852270:QAN852289 QKJ852270:QKJ852289 QUF852270:QUF852289 REB852270:REB852289 RNX852270:RNX852289 RXT852270:RXT852289 SHP852270:SHP852289 SRL852270:SRL852289 TBH852270:TBH852289 TLD852270:TLD852289 TUZ852270:TUZ852289 UEV852270:UEV852289 UOR852270:UOR852289 UYN852270:UYN852289 VIJ852270:VIJ852289 VSF852270:VSF852289 WCB852270:WCB852289 WLX852270:WLX852289 WVT852270:WVT852289 JH917806:JH917825 TD917806:TD917825 ACZ917806:ACZ917825 AMV917806:AMV917825 AWR917806:AWR917825 BGN917806:BGN917825 BQJ917806:BQJ917825 CAF917806:CAF917825 CKB917806:CKB917825 CTX917806:CTX917825 DDT917806:DDT917825 DNP917806:DNP917825 DXL917806:DXL917825 EHH917806:EHH917825 ERD917806:ERD917825 FAZ917806:FAZ917825 FKV917806:FKV917825 FUR917806:FUR917825 GEN917806:GEN917825 GOJ917806:GOJ917825 GYF917806:GYF917825 HIB917806:HIB917825 HRX917806:HRX917825 IBT917806:IBT917825 ILP917806:ILP917825 IVL917806:IVL917825 JFH917806:JFH917825 JPD917806:JPD917825 JYZ917806:JYZ917825 KIV917806:KIV917825 KSR917806:KSR917825 LCN917806:LCN917825 LMJ917806:LMJ917825 LWF917806:LWF917825 MGB917806:MGB917825 MPX917806:MPX917825 MZT917806:MZT917825 NJP917806:NJP917825 NTL917806:NTL917825 ODH917806:ODH917825 OND917806:OND917825 OWZ917806:OWZ917825 PGV917806:PGV917825 PQR917806:PQR917825 QAN917806:QAN917825 QKJ917806:QKJ917825 QUF917806:QUF917825 REB917806:REB917825 RNX917806:RNX917825 RXT917806:RXT917825 SHP917806:SHP917825 SRL917806:SRL917825 TBH917806:TBH917825 TLD917806:TLD917825 TUZ917806:TUZ917825 UEV917806:UEV917825 UOR917806:UOR917825 UYN917806:UYN917825 VIJ917806:VIJ917825 VSF917806:VSF917825 WCB917806:WCB917825 WLX917806:WLX917825 WVT917806:WVT917825 JH983342:JH983361 TD983342:TD983361 ACZ983342:ACZ983361 AMV983342:AMV983361 AWR983342:AWR983361 BGN983342:BGN983361 BQJ983342:BQJ983361 CAF983342:CAF983361 CKB983342:CKB983361 CTX983342:CTX983361 DDT983342:DDT983361 DNP983342:DNP983361 DXL983342:DXL983361 EHH983342:EHH983361 ERD983342:ERD983361 FAZ983342:FAZ983361 FKV983342:FKV983361 FUR983342:FUR983361 GEN983342:GEN983361 GOJ983342:GOJ983361 GYF983342:GYF983361 HIB983342:HIB983361 HRX983342:HRX983361 IBT983342:IBT983361 ILP983342:ILP983361 IVL983342:IVL983361 JFH983342:JFH983361 JPD983342:JPD983361 JYZ983342:JYZ983361 KIV983342:KIV983361 KSR983342:KSR983361 LCN983342:LCN983361 LMJ983342:LMJ983361 LWF983342:LWF983361 MGB983342:MGB983361 MPX983342:MPX983361 MZT983342:MZT983361 NJP983342:NJP983361 NTL983342:NTL983361 ODH983342:ODH983361 OND983342:OND983361 OWZ983342:OWZ983361 PGV983342:PGV983361 PQR983342:PQR983361 QAN983342:QAN983361 QKJ983342:QKJ983361 QUF983342:QUF983361 REB983342:REB983361 RNX983342:RNX983361 RXT983342:RXT983361 SHP983342:SHP983361 SRL983342:SRL983361 TBH983342:TBH983361 TLD983342:TLD983361 TUZ983342:TUZ983361 UEV983342:UEV983361 UOR983342:UOR983361 UYN983342:UYN983361 VIJ983342:VIJ983361 VSF983342:VSF983361 WCB983342:WCB983361 WLX983342:WLX983361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158:P346 SX35:SX327 ACT35:ACT327 AMP35:AMP327 AWL35:AWL327 BGH35:BGH327 BQD35:BQD327 BZZ35:BZZ327 CJV35:CJV327 CTR35:CTR327 DDN35:DDN327 DNJ35:DNJ327 DXF35:DXF327 EHB35:EHB327 EQX35:EQX327 FAT35:FAT327 FKP35:FKP327 FUL35:FUL327 GEH35:GEH327 GOD35:GOD327 GXZ35:GXZ327 HHV35:HHV327 HRR35:HRR327 IBN35:IBN327 ILJ35:ILJ327 IVF35:IVF327 JFB35:JFB327 JOX35:JOX327 JYT35:JYT327 KIP35:KIP327 KSL35:KSL327 LCH35:LCH327 LMD35:LMD327 LVZ35:LVZ327 MFV35:MFV327 MPR35:MPR327 MZN35:MZN327 NJJ35:NJJ327 NTF35:NTF327 ODB35:ODB327 OMX35:OMX327 OWT35:OWT327 PGP35:PGP327 PQL35:PQL327 QAH35:QAH327 QKD35:QKD327 QTZ35:QTZ327 RDV35:RDV327 RNR35:RNR327 RXN35:RXN327 SHJ35:SHJ327 SRF35:SRF327 TBB35:TBB327 TKX35:TKX327 TUT35:TUT327 UEP35:UEP327 UOL35:UOL327 UYH35:UYH327 VID35:VID327 VRZ35:VRZ327 WBV35:WBV327 WLR35:WLR327 WVN35:WVN327 JE35:JE327 TA35:TA327 ACW35:ACW327 AMS35:AMS327 AWO35:AWO327 BGK35:BGK327 BQG35:BQG327 CAC35:CAC327 CJY35:CJY327 CTU35:CTU327 DDQ35:DDQ327 DNM35:DNM327 DXI35:DXI327 EHE35:EHE327 ERA35:ERA327 FAW35:FAW327 FKS35:FKS327 FUO35:FUO327 GEK35:GEK327 GOG35:GOG327 GYC35:GYC327 HHY35:HHY327 HRU35:HRU327 IBQ35:IBQ327 ILM35:ILM327 IVI35:IVI327 JFE35:JFE327 JPA35:JPA327 JYW35:JYW327 KIS35:KIS327 KSO35:KSO327 LCK35:LCK327 LMG35:LMG327 LWC35:LWC327 MFY35:MFY327 MPU35:MPU327 MZQ35:MZQ327 NJM35:NJM327 NTI35:NTI327 ODE35:ODE327 ONA35:ONA327 OWW35:OWW327 PGS35:PGS327 PQO35:PQO327 QAK35:QAK327 QKG35:QKG327 QUC35:QUC327 RDY35:RDY327 RNU35:RNU327 RXQ35:RXQ327 SHM35:SHM327 SRI35:SRI327 TBE35:TBE327 TLA35:TLA327 TUW35:TUW327 UES35:UES327 UOO35:UOO327 UYK35:UYK327 VIG35:VIG327 VSC35:VSC327 WBY35:WBY327 WLU35:WLU327 WVQ35:WVQ327 IZ35:IZ327 SV35:SV327 ACR35:ACR327 AMN35:AMN327 AWJ35:AWJ327 BGF35:BGF327 BQB35:BQB327 BZX35:BZX327 CJT35:CJT327 CTP35:CTP327 DDL35:DDL327 DNH35:DNH327 DXD35:DXD327 EGZ35:EGZ327 EQV35:EQV327 FAR35:FAR327 FKN35:FKN327 FUJ35:FUJ327 GEF35:GEF327 GOB35:GOB327 GXX35:GXX327 HHT35:HHT327 HRP35:HRP327 IBL35:IBL327 ILH35:ILH327 IVD35:IVD327 JEZ35:JEZ327 JOV35:JOV327 JYR35:JYR327 KIN35:KIN327 KSJ35:KSJ327 LCF35:LCF327 LMB35:LMB327 LVX35:LVX327 MFT35:MFT327 MPP35:MPP327 MZL35:MZL327 NJH35:NJH327 NTD35:NTD327 OCZ35:OCZ327 OMV35:OMV327 OWR35:OWR327 PGN35:PGN327 PQJ35:PQJ327 QAF35:QAF327 QKB35:QKB327 QTX35:QTX327 RDT35:RDT327 RNP35:RNP327 RXL35:RXL327 SHH35:SHH327 SRD35:SRD327 TAZ35:TAZ327 TKV35:TKV327 TUR35:TUR327 UEN35:UEN327 UOJ35:UOJ327 UYF35:UYF327 VIB35:VIB327 VRX35:VRX327 WBT35:WBT327 WLP35:WLP327 WVL35:WVL327 JH35:JH327 TD35:TD327 ACZ35:ACZ327 AMV35:AMV327 AWR35:AWR327 BGN35:BGN327 BQJ35:BQJ327 CAF35:CAF327 CKB35:CKB327 CTX35:CTX327 DDT35:DDT327 DNP35:DNP327 DXL35:DXL327 EHH35:EHH327 ERD35:ERD327 FAZ35:FAZ327 FKV35:FKV327 FUR35:FUR327 GEN35:GEN327 GOJ35:GOJ327 GYF35:GYF327 HIB35:HIB327 HRX35:HRX327 IBT35:IBT327 ILP35:ILP327 IVL35:IVL327 JFH35:JFH327 JPD35:JPD327 JYZ35:JYZ327 KIV35:KIV327 KSR35:KSR327 LCN35:LCN327 LMJ35:LMJ327 LWF35:LWF327 MGB35:MGB327 MPX35:MPX327 MZT35:MZT327 NJP35:NJP327 NTL35:NTL327 ODH35:ODH327 OND35:OND327 OWZ35:OWZ327 PGV35:PGV327 PQR35:PQR327 QAN35:QAN327 QKJ35:QKJ327 QUF35:QUF327 REB35:REB327 RNX35:RNX327 RXT35:RXT327 SHP35:SHP327 SRL35:SRL327 TBH35:TBH327 TLD35:TLD327 TUZ35:TUZ327 UEV35:UEV327 UOR35:UOR327 UYN35:UYN327 VIJ35:VIJ327 VSF35:VSF327 WCB35:WCB327 WLX35:WLX327 WVT35:WVT327 JB35:JB327 P70:P154 N14:N346" xr:uid="{2A8380C4-E72C-4E87-899B-DD3966EAACEA}">
      <formula1>"$/GJ/Day, $/GJ"</formula1>
    </dataValidation>
    <dataValidation type="list" allowBlank="1" showInputMessage="1" showErrorMessage="1" sqref="WVB983342:WVB983361 D65838:D65857 IP65838:IP65857 SL65838:SL65857 ACH65838:ACH65857 AMD65838:AMD65857 AVZ65838:AVZ65857 BFV65838:BFV65857 BPR65838:BPR65857 BZN65838:BZN65857 CJJ65838:CJJ65857 CTF65838:CTF65857 DDB65838:DDB65857 DMX65838:DMX65857 DWT65838:DWT65857 EGP65838:EGP65857 EQL65838:EQL65857 FAH65838:FAH65857 FKD65838:FKD65857 FTZ65838:FTZ65857 GDV65838:GDV65857 GNR65838:GNR65857 GXN65838:GXN65857 HHJ65838:HHJ65857 HRF65838:HRF65857 IBB65838:IBB65857 IKX65838:IKX65857 IUT65838:IUT65857 JEP65838:JEP65857 JOL65838:JOL65857 JYH65838:JYH65857 KID65838:KID65857 KRZ65838:KRZ65857 LBV65838:LBV65857 LLR65838:LLR65857 LVN65838:LVN65857 MFJ65838:MFJ65857 MPF65838:MPF65857 MZB65838:MZB65857 NIX65838:NIX65857 NST65838:NST65857 OCP65838:OCP65857 OML65838:OML65857 OWH65838:OWH65857 PGD65838:PGD65857 PPZ65838:PPZ65857 PZV65838:PZV65857 QJR65838:QJR65857 QTN65838:QTN65857 RDJ65838:RDJ65857 RNF65838:RNF65857 RXB65838:RXB65857 SGX65838:SGX65857 SQT65838:SQT65857 TAP65838:TAP65857 TKL65838:TKL65857 TUH65838:TUH65857 UED65838:UED65857 UNZ65838:UNZ65857 UXV65838:UXV65857 VHR65838:VHR65857 VRN65838:VRN65857 WBJ65838:WBJ65857 WLF65838:WLF65857 WVB65838:WVB65857 D131374:D131393 IP131374:IP131393 SL131374:SL131393 ACH131374:ACH131393 AMD131374:AMD131393 AVZ131374:AVZ131393 BFV131374:BFV131393 BPR131374:BPR131393 BZN131374:BZN131393 CJJ131374:CJJ131393 CTF131374:CTF131393 DDB131374:DDB131393 DMX131374:DMX131393 DWT131374:DWT131393 EGP131374:EGP131393 EQL131374:EQL131393 FAH131374:FAH131393 FKD131374:FKD131393 FTZ131374:FTZ131393 GDV131374:GDV131393 GNR131374:GNR131393 GXN131374:GXN131393 HHJ131374:HHJ131393 HRF131374:HRF131393 IBB131374:IBB131393 IKX131374:IKX131393 IUT131374:IUT131393 JEP131374:JEP131393 JOL131374:JOL131393 JYH131374:JYH131393 KID131374:KID131393 KRZ131374:KRZ131393 LBV131374:LBV131393 LLR131374:LLR131393 LVN131374:LVN131393 MFJ131374:MFJ131393 MPF131374:MPF131393 MZB131374:MZB131393 NIX131374:NIX131393 NST131374:NST131393 OCP131374:OCP131393 OML131374:OML131393 OWH131374:OWH131393 PGD131374:PGD131393 PPZ131374:PPZ131393 PZV131374:PZV131393 QJR131374:QJR131393 QTN131374:QTN131393 RDJ131374:RDJ131393 RNF131374:RNF131393 RXB131374:RXB131393 SGX131374:SGX131393 SQT131374:SQT131393 TAP131374:TAP131393 TKL131374:TKL131393 TUH131374:TUH131393 UED131374:UED131393 UNZ131374:UNZ131393 UXV131374:UXV131393 VHR131374:VHR131393 VRN131374:VRN131393 WBJ131374:WBJ131393 WLF131374:WLF131393 WVB131374:WVB131393 D196910:D196929 IP196910:IP196929 SL196910:SL196929 ACH196910:ACH196929 AMD196910:AMD196929 AVZ196910:AVZ196929 BFV196910:BFV196929 BPR196910:BPR196929 BZN196910:BZN196929 CJJ196910:CJJ196929 CTF196910:CTF196929 DDB196910:DDB196929 DMX196910:DMX196929 DWT196910:DWT196929 EGP196910:EGP196929 EQL196910:EQL196929 FAH196910:FAH196929 FKD196910:FKD196929 FTZ196910:FTZ196929 GDV196910:GDV196929 GNR196910:GNR196929 GXN196910:GXN196929 HHJ196910:HHJ196929 HRF196910:HRF196929 IBB196910:IBB196929 IKX196910:IKX196929 IUT196910:IUT196929 JEP196910:JEP196929 JOL196910:JOL196929 JYH196910:JYH196929 KID196910:KID196929 KRZ196910:KRZ196929 LBV196910:LBV196929 LLR196910:LLR196929 LVN196910:LVN196929 MFJ196910:MFJ196929 MPF196910:MPF196929 MZB196910:MZB196929 NIX196910:NIX196929 NST196910:NST196929 OCP196910:OCP196929 OML196910:OML196929 OWH196910:OWH196929 PGD196910:PGD196929 PPZ196910:PPZ196929 PZV196910:PZV196929 QJR196910:QJR196929 QTN196910:QTN196929 RDJ196910:RDJ196929 RNF196910:RNF196929 RXB196910:RXB196929 SGX196910:SGX196929 SQT196910:SQT196929 TAP196910:TAP196929 TKL196910:TKL196929 TUH196910:TUH196929 UED196910:UED196929 UNZ196910:UNZ196929 UXV196910:UXV196929 VHR196910:VHR196929 VRN196910:VRN196929 WBJ196910:WBJ196929 WLF196910:WLF196929 WVB196910:WVB196929 D262446:D262465 IP262446:IP262465 SL262446:SL262465 ACH262446:ACH262465 AMD262446:AMD262465 AVZ262446:AVZ262465 BFV262446:BFV262465 BPR262446:BPR262465 BZN262446:BZN262465 CJJ262446:CJJ262465 CTF262446:CTF262465 DDB262446:DDB262465 DMX262446:DMX262465 DWT262446:DWT262465 EGP262446:EGP262465 EQL262446:EQL262465 FAH262446:FAH262465 FKD262446:FKD262465 FTZ262446:FTZ262465 GDV262446:GDV262465 GNR262446:GNR262465 GXN262446:GXN262465 HHJ262446:HHJ262465 HRF262446:HRF262465 IBB262446:IBB262465 IKX262446:IKX262465 IUT262446:IUT262465 JEP262446:JEP262465 JOL262446:JOL262465 JYH262446:JYH262465 KID262446:KID262465 KRZ262446:KRZ262465 LBV262446:LBV262465 LLR262446:LLR262465 LVN262446:LVN262465 MFJ262446:MFJ262465 MPF262446:MPF262465 MZB262446:MZB262465 NIX262446:NIX262465 NST262446:NST262465 OCP262446:OCP262465 OML262446:OML262465 OWH262446:OWH262465 PGD262446:PGD262465 PPZ262446:PPZ262465 PZV262446:PZV262465 QJR262446:QJR262465 QTN262446:QTN262465 RDJ262446:RDJ262465 RNF262446:RNF262465 RXB262446:RXB262465 SGX262446:SGX262465 SQT262446:SQT262465 TAP262446:TAP262465 TKL262446:TKL262465 TUH262446:TUH262465 UED262446:UED262465 UNZ262446:UNZ262465 UXV262446:UXV262465 VHR262446:VHR262465 VRN262446:VRN262465 WBJ262446:WBJ262465 WLF262446:WLF262465 WVB262446:WVB262465 D327982:D328001 IP327982:IP328001 SL327982:SL328001 ACH327982:ACH328001 AMD327982:AMD328001 AVZ327982:AVZ328001 BFV327982:BFV328001 BPR327982:BPR328001 BZN327982:BZN328001 CJJ327982:CJJ328001 CTF327982:CTF328001 DDB327982:DDB328001 DMX327982:DMX328001 DWT327982:DWT328001 EGP327982:EGP328001 EQL327982:EQL328001 FAH327982:FAH328001 FKD327982:FKD328001 FTZ327982:FTZ328001 GDV327982:GDV328001 GNR327982:GNR328001 GXN327982:GXN328001 HHJ327982:HHJ328001 HRF327982:HRF328001 IBB327982:IBB328001 IKX327982:IKX328001 IUT327982:IUT328001 JEP327982:JEP328001 JOL327982:JOL328001 JYH327982:JYH328001 KID327982:KID328001 KRZ327982:KRZ328001 LBV327982:LBV328001 LLR327982:LLR328001 LVN327982:LVN328001 MFJ327982:MFJ328001 MPF327982:MPF328001 MZB327982:MZB328001 NIX327982:NIX328001 NST327982:NST328001 OCP327982:OCP328001 OML327982:OML328001 OWH327982:OWH328001 PGD327982:PGD328001 PPZ327982:PPZ328001 PZV327982:PZV328001 QJR327982:QJR328001 QTN327982:QTN328001 RDJ327982:RDJ328001 RNF327982:RNF328001 RXB327982:RXB328001 SGX327982:SGX328001 SQT327982:SQT328001 TAP327982:TAP328001 TKL327982:TKL328001 TUH327982:TUH328001 UED327982:UED328001 UNZ327982:UNZ328001 UXV327982:UXV328001 VHR327982:VHR328001 VRN327982:VRN328001 WBJ327982:WBJ328001 WLF327982:WLF328001 WVB327982:WVB328001 D393518:D393537 IP393518:IP393537 SL393518:SL393537 ACH393518:ACH393537 AMD393518:AMD393537 AVZ393518:AVZ393537 BFV393518:BFV393537 BPR393518:BPR393537 BZN393518:BZN393537 CJJ393518:CJJ393537 CTF393518:CTF393537 DDB393518:DDB393537 DMX393518:DMX393537 DWT393518:DWT393537 EGP393518:EGP393537 EQL393518:EQL393537 FAH393518:FAH393537 FKD393518:FKD393537 FTZ393518:FTZ393537 GDV393518:GDV393537 GNR393518:GNR393537 GXN393518:GXN393537 HHJ393518:HHJ393537 HRF393518:HRF393537 IBB393518:IBB393537 IKX393518:IKX393537 IUT393518:IUT393537 JEP393518:JEP393537 JOL393518:JOL393537 JYH393518:JYH393537 KID393518:KID393537 KRZ393518:KRZ393537 LBV393518:LBV393537 LLR393518:LLR393537 LVN393518:LVN393537 MFJ393518:MFJ393537 MPF393518:MPF393537 MZB393518:MZB393537 NIX393518:NIX393537 NST393518:NST393537 OCP393518:OCP393537 OML393518:OML393537 OWH393518:OWH393537 PGD393518:PGD393537 PPZ393518:PPZ393537 PZV393518:PZV393537 QJR393518:QJR393537 QTN393518:QTN393537 RDJ393518:RDJ393537 RNF393518:RNF393537 RXB393518:RXB393537 SGX393518:SGX393537 SQT393518:SQT393537 TAP393518:TAP393537 TKL393518:TKL393537 TUH393518:TUH393537 UED393518:UED393537 UNZ393518:UNZ393537 UXV393518:UXV393537 VHR393518:VHR393537 VRN393518:VRN393537 WBJ393518:WBJ393537 WLF393518:WLF393537 WVB393518:WVB393537 D459054:D459073 IP459054:IP459073 SL459054:SL459073 ACH459054:ACH459073 AMD459054:AMD459073 AVZ459054:AVZ459073 BFV459054:BFV459073 BPR459054:BPR459073 BZN459054:BZN459073 CJJ459054:CJJ459073 CTF459054:CTF459073 DDB459054:DDB459073 DMX459054:DMX459073 DWT459054:DWT459073 EGP459054:EGP459073 EQL459054:EQL459073 FAH459054:FAH459073 FKD459054:FKD459073 FTZ459054:FTZ459073 GDV459054:GDV459073 GNR459054:GNR459073 GXN459054:GXN459073 HHJ459054:HHJ459073 HRF459054:HRF459073 IBB459054:IBB459073 IKX459054:IKX459073 IUT459054:IUT459073 JEP459054:JEP459073 JOL459054:JOL459073 JYH459054:JYH459073 KID459054:KID459073 KRZ459054:KRZ459073 LBV459054:LBV459073 LLR459054:LLR459073 LVN459054:LVN459073 MFJ459054:MFJ459073 MPF459054:MPF459073 MZB459054:MZB459073 NIX459054:NIX459073 NST459054:NST459073 OCP459054:OCP459073 OML459054:OML459073 OWH459054:OWH459073 PGD459054:PGD459073 PPZ459054:PPZ459073 PZV459054:PZV459073 QJR459054:QJR459073 QTN459054:QTN459073 RDJ459054:RDJ459073 RNF459054:RNF459073 RXB459054:RXB459073 SGX459054:SGX459073 SQT459054:SQT459073 TAP459054:TAP459073 TKL459054:TKL459073 TUH459054:TUH459073 UED459054:UED459073 UNZ459054:UNZ459073 UXV459054:UXV459073 VHR459054:VHR459073 VRN459054:VRN459073 WBJ459054:WBJ459073 WLF459054:WLF459073 WVB459054:WVB459073 D524590:D524609 IP524590:IP524609 SL524590:SL524609 ACH524590:ACH524609 AMD524590:AMD524609 AVZ524590:AVZ524609 BFV524590:BFV524609 BPR524590:BPR524609 BZN524590:BZN524609 CJJ524590:CJJ524609 CTF524590:CTF524609 DDB524590:DDB524609 DMX524590:DMX524609 DWT524590:DWT524609 EGP524590:EGP524609 EQL524590:EQL524609 FAH524590:FAH524609 FKD524590:FKD524609 FTZ524590:FTZ524609 GDV524590:GDV524609 GNR524590:GNR524609 GXN524590:GXN524609 HHJ524590:HHJ524609 HRF524590:HRF524609 IBB524590:IBB524609 IKX524590:IKX524609 IUT524590:IUT524609 JEP524590:JEP524609 JOL524590:JOL524609 JYH524590:JYH524609 KID524590:KID524609 KRZ524590:KRZ524609 LBV524590:LBV524609 LLR524590:LLR524609 LVN524590:LVN524609 MFJ524590:MFJ524609 MPF524590:MPF524609 MZB524590:MZB524609 NIX524590:NIX524609 NST524590:NST524609 OCP524590:OCP524609 OML524590:OML524609 OWH524590:OWH524609 PGD524590:PGD524609 PPZ524590:PPZ524609 PZV524590:PZV524609 QJR524590:QJR524609 QTN524590:QTN524609 RDJ524590:RDJ524609 RNF524590:RNF524609 RXB524590:RXB524609 SGX524590:SGX524609 SQT524590:SQT524609 TAP524590:TAP524609 TKL524590:TKL524609 TUH524590:TUH524609 UED524590:UED524609 UNZ524590:UNZ524609 UXV524590:UXV524609 VHR524590:VHR524609 VRN524590:VRN524609 WBJ524590:WBJ524609 WLF524590:WLF524609 WVB524590:WVB524609 D590126:D590145 IP590126:IP590145 SL590126:SL590145 ACH590126:ACH590145 AMD590126:AMD590145 AVZ590126:AVZ590145 BFV590126:BFV590145 BPR590126:BPR590145 BZN590126:BZN590145 CJJ590126:CJJ590145 CTF590126:CTF590145 DDB590126:DDB590145 DMX590126:DMX590145 DWT590126:DWT590145 EGP590126:EGP590145 EQL590126:EQL590145 FAH590126:FAH590145 FKD590126:FKD590145 FTZ590126:FTZ590145 GDV590126:GDV590145 GNR590126:GNR590145 GXN590126:GXN590145 HHJ590126:HHJ590145 HRF590126:HRF590145 IBB590126:IBB590145 IKX590126:IKX590145 IUT590126:IUT590145 JEP590126:JEP590145 JOL590126:JOL590145 JYH590126:JYH590145 KID590126:KID590145 KRZ590126:KRZ590145 LBV590126:LBV590145 LLR590126:LLR590145 LVN590126:LVN590145 MFJ590126:MFJ590145 MPF590126:MPF590145 MZB590126:MZB590145 NIX590126:NIX590145 NST590126:NST590145 OCP590126:OCP590145 OML590126:OML590145 OWH590126:OWH590145 PGD590126:PGD590145 PPZ590126:PPZ590145 PZV590126:PZV590145 QJR590126:QJR590145 QTN590126:QTN590145 RDJ590126:RDJ590145 RNF590126:RNF590145 RXB590126:RXB590145 SGX590126:SGX590145 SQT590126:SQT590145 TAP590126:TAP590145 TKL590126:TKL590145 TUH590126:TUH590145 UED590126:UED590145 UNZ590126:UNZ590145 UXV590126:UXV590145 VHR590126:VHR590145 VRN590126:VRN590145 WBJ590126:WBJ590145 WLF590126:WLF590145 WVB590126:WVB590145 D655662:D655681 IP655662:IP655681 SL655662:SL655681 ACH655662:ACH655681 AMD655662:AMD655681 AVZ655662:AVZ655681 BFV655662:BFV655681 BPR655662:BPR655681 BZN655662:BZN655681 CJJ655662:CJJ655681 CTF655662:CTF655681 DDB655662:DDB655681 DMX655662:DMX655681 DWT655662:DWT655681 EGP655662:EGP655681 EQL655662:EQL655681 FAH655662:FAH655681 FKD655662:FKD655681 FTZ655662:FTZ655681 GDV655662:GDV655681 GNR655662:GNR655681 GXN655662:GXN655681 HHJ655662:HHJ655681 HRF655662:HRF655681 IBB655662:IBB655681 IKX655662:IKX655681 IUT655662:IUT655681 JEP655662:JEP655681 JOL655662:JOL655681 JYH655662:JYH655681 KID655662:KID655681 KRZ655662:KRZ655681 LBV655662:LBV655681 LLR655662:LLR655681 LVN655662:LVN655681 MFJ655662:MFJ655681 MPF655662:MPF655681 MZB655662:MZB655681 NIX655662:NIX655681 NST655662:NST655681 OCP655662:OCP655681 OML655662:OML655681 OWH655662:OWH655681 PGD655662:PGD655681 PPZ655662:PPZ655681 PZV655662:PZV655681 QJR655662:QJR655681 QTN655662:QTN655681 RDJ655662:RDJ655681 RNF655662:RNF655681 RXB655662:RXB655681 SGX655662:SGX655681 SQT655662:SQT655681 TAP655662:TAP655681 TKL655662:TKL655681 TUH655662:TUH655681 UED655662:UED655681 UNZ655662:UNZ655681 UXV655662:UXV655681 VHR655662:VHR655681 VRN655662:VRN655681 WBJ655662:WBJ655681 WLF655662:WLF655681 WVB655662:WVB655681 D721198:D721217 IP721198:IP721217 SL721198:SL721217 ACH721198:ACH721217 AMD721198:AMD721217 AVZ721198:AVZ721217 BFV721198:BFV721217 BPR721198:BPR721217 BZN721198:BZN721217 CJJ721198:CJJ721217 CTF721198:CTF721217 DDB721198:DDB721217 DMX721198:DMX721217 DWT721198:DWT721217 EGP721198:EGP721217 EQL721198:EQL721217 FAH721198:FAH721217 FKD721198:FKD721217 FTZ721198:FTZ721217 GDV721198:GDV721217 GNR721198:GNR721217 GXN721198:GXN721217 HHJ721198:HHJ721217 HRF721198:HRF721217 IBB721198:IBB721217 IKX721198:IKX721217 IUT721198:IUT721217 JEP721198:JEP721217 JOL721198:JOL721217 JYH721198:JYH721217 KID721198:KID721217 KRZ721198:KRZ721217 LBV721198:LBV721217 LLR721198:LLR721217 LVN721198:LVN721217 MFJ721198:MFJ721217 MPF721198:MPF721217 MZB721198:MZB721217 NIX721198:NIX721217 NST721198:NST721217 OCP721198:OCP721217 OML721198:OML721217 OWH721198:OWH721217 PGD721198:PGD721217 PPZ721198:PPZ721217 PZV721198:PZV721217 QJR721198:QJR721217 QTN721198:QTN721217 RDJ721198:RDJ721217 RNF721198:RNF721217 RXB721198:RXB721217 SGX721198:SGX721217 SQT721198:SQT721217 TAP721198:TAP721217 TKL721198:TKL721217 TUH721198:TUH721217 UED721198:UED721217 UNZ721198:UNZ721217 UXV721198:UXV721217 VHR721198:VHR721217 VRN721198:VRN721217 WBJ721198:WBJ721217 WLF721198:WLF721217 WVB721198:WVB721217 D786734:D786753 IP786734:IP786753 SL786734:SL786753 ACH786734:ACH786753 AMD786734:AMD786753 AVZ786734:AVZ786753 BFV786734:BFV786753 BPR786734:BPR786753 BZN786734:BZN786753 CJJ786734:CJJ786753 CTF786734:CTF786753 DDB786734:DDB786753 DMX786734:DMX786753 DWT786734:DWT786753 EGP786734:EGP786753 EQL786734:EQL786753 FAH786734:FAH786753 FKD786734:FKD786753 FTZ786734:FTZ786753 GDV786734:GDV786753 GNR786734:GNR786753 GXN786734:GXN786753 HHJ786734:HHJ786753 HRF786734:HRF786753 IBB786734:IBB786753 IKX786734:IKX786753 IUT786734:IUT786753 JEP786734:JEP786753 JOL786734:JOL786753 JYH786734:JYH786753 KID786734:KID786753 KRZ786734:KRZ786753 LBV786734:LBV786753 LLR786734:LLR786753 LVN786734:LVN786753 MFJ786734:MFJ786753 MPF786734:MPF786753 MZB786734:MZB786753 NIX786734:NIX786753 NST786734:NST786753 OCP786734:OCP786753 OML786734:OML786753 OWH786734:OWH786753 PGD786734:PGD786753 PPZ786734:PPZ786753 PZV786734:PZV786753 QJR786734:QJR786753 QTN786734:QTN786753 RDJ786734:RDJ786753 RNF786734:RNF786753 RXB786734:RXB786753 SGX786734:SGX786753 SQT786734:SQT786753 TAP786734:TAP786753 TKL786734:TKL786753 TUH786734:TUH786753 UED786734:UED786753 UNZ786734:UNZ786753 UXV786734:UXV786753 VHR786734:VHR786753 VRN786734:VRN786753 WBJ786734:WBJ786753 WLF786734:WLF786753 WVB786734:WVB786753 D852270:D852289 IP852270:IP852289 SL852270:SL852289 ACH852270:ACH852289 AMD852270:AMD852289 AVZ852270:AVZ852289 BFV852270:BFV852289 BPR852270:BPR852289 BZN852270:BZN852289 CJJ852270:CJJ852289 CTF852270:CTF852289 DDB852270:DDB852289 DMX852270:DMX852289 DWT852270:DWT852289 EGP852270:EGP852289 EQL852270:EQL852289 FAH852270:FAH852289 FKD852270:FKD852289 FTZ852270:FTZ852289 GDV852270:GDV852289 GNR852270:GNR852289 GXN852270:GXN852289 HHJ852270:HHJ852289 HRF852270:HRF852289 IBB852270:IBB852289 IKX852270:IKX852289 IUT852270:IUT852289 JEP852270:JEP852289 JOL852270:JOL852289 JYH852270:JYH852289 KID852270:KID852289 KRZ852270:KRZ852289 LBV852270:LBV852289 LLR852270:LLR852289 LVN852270:LVN852289 MFJ852270:MFJ852289 MPF852270:MPF852289 MZB852270:MZB852289 NIX852270:NIX852289 NST852270:NST852289 OCP852270:OCP852289 OML852270:OML852289 OWH852270:OWH852289 PGD852270:PGD852289 PPZ852270:PPZ852289 PZV852270:PZV852289 QJR852270:QJR852289 QTN852270:QTN852289 RDJ852270:RDJ852289 RNF852270:RNF852289 RXB852270:RXB852289 SGX852270:SGX852289 SQT852270:SQT852289 TAP852270:TAP852289 TKL852270:TKL852289 TUH852270:TUH852289 UED852270:UED852289 UNZ852270:UNZ852289 UXV852270:UXV852289 VHR852270:VHR852289 VRN852270:VRN852289 WBJ852270:WBJ852289 WLF852270:WLF852289 WVB852270:WVB852289 D917806:D917825 IP917806:IP917825 SL917806:SL917825 ACH917806:ACH917825 AMD917806:AMD917825 AVZ917806:AVZ917825 BFV917806:BFV917825 BPR917806:BPR917825 BZN917806:BZN917825 CJJ917806:CJJ917825 CTF917806:CTF917825 DDB917806:DDB917825 DMX917806:DMX917825 DWT917806:DWT917825 EGP917806:EGP917825 EQL917806:EQL917825 FAH917806:FAH917825 FKD917806:FKD917825 FTZ917806:FTZ917825 GDV917806:GDV917825 GNR917806:GNR917825 GXN917806:GXN917825 HHJ917806:HHJ917825 HRF917806:HRF917825 IBB917806:IBB917825 IKX917806:IKX917825 IUT917806:IUT917825 JEP917806:JEP917825 JOL917806:JOL917825 JYH917806:JYH917825 KID917806:KID917825 KRZ917806:KRZ917825 LBV917806:LBV917825 LLR917806:LLR917825 LVN917806:LVN917825 MFJ917806:MFJ917825 MPF917806:MPF917825 MZB917806:MZB917825 NIX917806:NIX917825 NST917806:NST917825 OCP917806:OCP917825 OML917806:OML917825 OWH917806:OWH917825 PGD917806:PGD917825 PPZ917806:PPZ917825 PZV917806:PZV917825 QJR917806:QJR917825 QTN917806:QTN917825 RDJ917806:RDJ917825 RNF917806:RNF917825 RXB917806:RXB917825 SGX917806:SGX917825 SQT917806:SQT917825 TAP917806:TAP917825 TKL917806:TKL917825 TUH917806:TUH917825 UED917806:UED917825 UNZ917806:UNZ917825 UXV917806:UXV917825 VHR917806:VHR917825 VRN917806:VRN917825 WBJ917806:WBJ917825 WLF917806:WLF917825 WVB917806:WVB917825 D983342:D983361 IP983342:IP983361 SL983342:SL983361 ACH983342:ACH983361 AMD983342:AMD983361 AVZ983342:AVZ983361 BFV983342:BFV983361 BPR983342:BPR983361 BZN983342:BZN983361 CJJ983342:CJJ983361 CTF983342:CTF983361 DDB983342:DDB983361 DMX983342:DMX983361 DWT983342:DWT983361 EGP983342:EGP983361 EQL983342:EQL983361 FAH983342:FAH983361 FKD983342:FKD983361 FTZ983342:FTZ983361 GDV983342:GDV983361 GNR983342:GNR983361 GXN983342:GXN983361 HHJ983342:HHJ983361 HRF983342:HRF983361 IBB983342:IBB983361 IKX983342:IKX983361 IUT983342:IUT983361 JEP983342:JEP983361 JOL983342:JOL983361 JYH983342:JYH983361 KID983342:KID983361 KRZ983342:KRZ983361 LBV983342:LBV983361 LLR983342:LLR983361 LVN983342:LVN983361 MFJ983342:MFJ983361 MPF983342:MPF983361 MZB983342:MZB983361 NIX983342:NIX983361 NST983342:NST983361 OCP983342:OCP983361 OML983342:OML983361 OWH983342:OWH983361 PGD983342:PGD983361 PPZ983342:PPZ983361 PZV983342:PZV983361 QJR983342:QJR983361 QTN983342:QTN983361 RDJ983342:RDJ983361 RNF983342:RNF983361 RXB983342:RXB983361 SGX983342:SGX983361 SQT983342:SQT983361 TAP983342:TAP983361 TKL983342:TKL983361 TUH983342:TUH983361 UED983342:UED983361 UNZ983342:UNZ983361 UXV983342:UXV983361 VHR983342:VHR983361 VRN983342:VRN983361 WBJ983342:WBJ983361 WLF983342:WLF983361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IP35:IP327 SL35:SL327 ACH35:ACH327 AMD35:AMD327 AVZ35:AVZ327 BFV35:BFV327 BPR35:BPR327 BZN35:BZN327 CJJ35:CJJ327 CTF35:CTF327 DDB35:DDB327 DMX35:DMX327 DWT35:DWT327 EGP35:EGP327 EQL35:EQL327 FAH35:FAH327 FKD35:FKD327 FTZ35:FTZ327 GDV35:GDV327 GNR35:GNR327 GXN35:GXN327 HHJ35:HHJ327 HRF35:HRF327 IBB35:IBB327 IKX35:IKX327 IUT35:IUT327 JEP35:JEP327 JOL35:JOL327 JYH35:JYH327 KID35:KID327 KRZ35:KRZ327 LBV35:LBV327 LLR35:LLR327 LVN35:LVN327 MFJ35:MFJ327 MPF35:MPF327 MZB35:MZB327 NIX35:NIX327 NST35:NST327 OCP35:OCP327 OML35:OML327 OWH35:OWH327 PGD35:PGD327 PPZ35:PPZ327 PZV35:PZV327 QJR35:QJR327 QTN35:QTN327 RDJ35:RDJ327 RNF35:RNF327 RXB35:RXB327 SGX35:SGX327 SQT35:SQT327 TAP35:TAP327 TKL35:TKL327 TUH35:TUH327 UED35:UED327 UNZ35:UNZ327 UXV35:UXV327 VHR35:VHR327 VRN35:VRN327 WBJ35:WBJ327 WLF35:WLF327 WVB35:WVB327"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46"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Chotima Micallef</cp:lastModifiedBy>
  <dcterms:created xsi:type="dcterms:W3CDTF">2023-08-17T06:17:31Z</dcterms:created>
  <dcterms:modified xsi:type="dcterms:W3CDTF">2024-12-23T01:00:55Z</dcterms:modified>
</cp:coreProperties>
</file>